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xGlynn\Downloads\"/>
    </mc:Choice>
  </mc:AlternateContent>
  <xr:revisionPtr revIDLastSave="0" documentId="8_{78B6475D-3044-4430-B9CF-09B81DE3F84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April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" l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<sst xmlns="http://schemas.openxmlformats.org/spreadsheetml/2006/main" count="57" uniqueCount="54">
  <si>
    <t>Management Information</t>
  </si>
  <si>
    <t>As at 30th April 2026</t>
  </si>
  <si>
    <t>No of solicitors</t>
  </si>
  <si>
    <t>Number of Applications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</si>
  <si>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</si>
  <si>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</si>
  <si>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</si>
  <si>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Referrals to Private Solicitors YTD</t>
  </si>
  <si>
    <t>Law Centre</t>
  </si>
  <si>
    <t>This Month</t>
  </si>
  <si>
    <t>YTD</t>
  </si>
  <si>
    <t>Max Waiting Time (wks)</t>
  </si>
  <si>
    <t>Priority</t>
  </si>
  <si>
    <t>Numbers Waiting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</si>
  <si>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</si>
  <si>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</si>
  <si>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District Court Private Family Law</t>
  </si>
  <si>
    <t>Circuit Court Judicial Separation and Divorce</t>
  </si>
  <si>
    <t>Assisted Decision Making Capacity Act</t>
  </si>
  <si>
    <t>Athlone</t>
  </si>
  <si>
    <t>Ballymun</t>
  </si>
  <si>
    <t>Blanchardstown</t>
  </si>
  <si>
    <t>Castlebar</t>
  </si>
  <si>
    <t>Cavan</t>
  </si>
  <si>
    <t>Chancery Street*</t>
  </si>
  <si>
    <t>Clondalkin</t>
  </si>
  <si>
    <t>Cork Popes Quay</t>
  </si>
  <si>
    <t>Cork South Mall</t>
  </si>
  <si>
    <t xml:space="preserve">Dolphin House </t>
  </si>
  <si>
    <t>Dundalk</t>
  </si>
  <si>
    <t>Ennis</t>
  </si>
  <si>
    <t>Galway Francis St</t>
  </si>
  <si>
    <t>Galway Wood Quay House</t>
  </si>
  <si>
    <t>Jervis Street</t>
  </si>
  <si>
    <t>Kilkenny</t>
  </si>
  <si>
    <t>Letterkenny</t>
  </si>
  <si>
    <t>Limerick</t>
  </si>
  <si>
    <t>Longford</t>
  </si>
  <si>
    <t>Med Neg &amp; PI</t>
  </si>
  <si>
    <t>Minceir Traveller Support Service</t>
  </si>
  <si>
    <t>Monaghan</t>
  </si>
  <si>
    <t>Navan</t>
  </si>
  <si>
    <t>Nenagh</t>
  </si>
  <si>
    <t>Newbridge</t>
  </si>
  <si>
    <t>Portlaoise</t>
  </si>
  <si>
    <t>Sligo</t>
  </si>
  <si>
    <t>Smithfield</t>
  </si>
  <si>
    <t>Smithfield IP HT</t>
  </si>
  <si>
    <t>Tallaght</t>
  </si>
  <si>
    <t>Tralee</t>
  </si>
  <si>
    <t>Tullamore</t>
  </si>
  <si>
    <t>Waterford</t>
  </si>
  <si>
    <t>Wexford</t>
  </si>
  <si>
    <t>Wicklow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</si>
</sst>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4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5" fillId="5" borderId="6" xfId="0" applyFont="1" applyFill="1" applyBorder="1" applyAlignment="1" applyProtection="1">
      <alignment horizontal="center" vertical="center" wrapText="1" readingOrder="1"/>
      <protection locked="0"/>
    </xf>
    <xf numFmtId="0" fontId="5" fillId="6" borderId="6" xfId="0" applyFont="1" applyFill="1" applyBorder="1" applyAlignment="1" applyProtection="1">
      <alignment horizontal="center" vertical="center" wrapText="1" readingOrder="1"/>
      <protection locked="0"/>
    </xf>
    <xf numFmtId="0" fontId="5" fillId="7" borderId="6" xfId="0" applyFont="1" applyFill="1" applyBorder="1" applyAlignment="1" applyProtection="1">
      <alignment horizontal="center" vertical="center" wrapText="1" readingOrder="1"/>
      <protection locked="0"/>
    </xf>
    <xf numFmtId="0" fontId="5" fillId="8" borderId="6" xfId="0" applyFont="1" applyFill="1" applyBorder="1" applyAlignment="1" applyProtection="1">
      <alignment horizontal="center" vertical="center" wrapText="1" readingOrder="1"/>
      <protection locked="0"/>
    </xf>
    <xf numFmtId="0" fontId="5" fillId="8" borderId="3" xfId="0" applyFont="1" applyFill="1" applyBorder="1" applyAlignment="1" applyProtection="1">
      <alignment horizontal="center" vertical="center" wrapText="1" readingOrder="1"/>
      <protection locked="0"/>
    </xf>
    <xf numFmtId="0" fontId="8" fillId="6" borderId="9" xfId="0" applyFont="1" applyFill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Font="1" applyFill="1"/>
    <xf numFmtId="0" fontId="3" fillId="2" borderId="4" xfId="0" applyFont="1" applyFill="1" applyBorder="1" applyAlignment="1" applyProtection="1">
      <alignment horizontal="center" wrapText="1" readingOrder="1"/>
      <protection locked="0"/>
    </xf>
    <xf numFmtId="0" fontId="3" fillId="3" borderId="0" xfId="0" applyFont="1" applyFill="1" applyAlignment="1" applyProtection="1">
      <alignment horizontal="center" wrapText="1" readingOrder="1"/>
      <protection locked="0"/>
    </xf>
    <xf numFmtId="0" fontId="7" fillId="2" borderId="7" xfId="0" applyFont="1" applyFill="1" applyBorder="1" applyAlignment="1" applyProtection="1">
      <alignment horizontal="left" wrapText="1" readingOrder="1"/>
      <protection locked="0"/>
    </xf>
    <xf numFmtId="164" fontId="7" fillId="3" borderId="8" xfId="0" applyNumberFormat="1" applyFont="1" applyFill="1" applyBorder="1" applyAlignment="1" applyProtection="1">
      <alignment horizontal="center" wrapText="1" readingOrder="1"/>
      <protection locked="0"/>
    </xf>
    <xf numFmtId="0" fontId="7" fillId="4" borderId="9" xfId="0" applyFont="1" applyFill="1" applyBorder="1" applyAlignment="1" applyProtection="1">
      <alignment horizontal="center" wrapText="1" readingOrder="1"/>
      <protection locked="0"/>
    </xf>
    <xf numFmtId="0" fontId="7" fillId="5" borderId="9" xfId="0" applyFont="1" applyFill="1" applyBorder="1" applyAlignment="1" applyProtection="1">
      <alignment horizontal="center" wrapText="1" readingOrder="1"/>
      <protection locked="0"/>
    </xf>
    <xf numFmtId="0" fontId="7" fillId="7" borderId="9" xfId="0" applyFont="1" applyFill="1" applyBorder="1" applyAlignment="1" applyProtection="1">
      <alignment horizontal="center" wrapText="1" readingOrder="1"/>
      <protection locked="0"/>
    </xf>
    <xf numFmtId="0" fontId="7" fillId="8" borderId="9" xfId="0" applyFont="1" applyFill="1" applyBorder="1" applyAlignment="1" applyProtection="1">
      <alignment horizontal="center" wrapText="1" readingOrder="1"/>
      <protection locked="0"/>
    </xf>
    <xf numFmtId="0" fontId="7" fillId="8" borderId="10" xfId="0" applyFont="1" applyFill="1" applyBorder="1" applyAlignment="1" applyProtection="1">
      <alignment horizontal="center" wrapText="1" readingOrder="1"/>
      <protection locked="0"/>
    </xf>
    <xf numFmtId="0" fontId="7" fillId="8" borderId="11" xfId="0" applyFont="1" applyFill="1" applyBorder="1" applyAlignment="1" applyProtection="1">
      <alignment horizontal="center" wrapText="1" readingOrder="1"/>
      <protection locked="0"/>
    </xf>
    <xf numFmtId="0" fontId="7" fillId="2" borderId="12" xfId="0" applyFont="1" applyFill="1" applyBorder="1" applyAlignment="1" applyProtection="1">
      <alignment horizontal="left" wrapText="1" readingOrder="1"/>
      <protection locked="0"/>
    </xf>
    <xf numFmtId="0" fontId="7" fillId="8" borderId="13" xfId="0" applyFont="1" applyFill="1" applyBorder="1" applyAlignment="1" applyProtection="1">
      <alignment horizontal="center" wrapText="1" readingOrder="1"/>
      <protection locked="0"/>
    </xf>
    <xf numFmtId="0" fontId="7" fillId="8" borderId="3" xfId="0" applyFont="1" applyFill="1" applyBorder="1" applyAlignment="1" applyProtection="1">
      <alignment horizontal="center" wrapText="1" readingOrder="1"/>
      <protection locked="0"/>
    </xf>
    <xf numFmtId="0" fontId="7" fillId="8" borderId="14" xfId="0" applyFont="1" applyFill="1" applyBorder="1" applyAlignment="1" applyProtection="1">
      <alignment horizontal="center" wrapText="1" readingOrder="1"/>
      <protection locked="0"/>
    </xf>
    <xf numFmtId="164" fontId="7" fillId="3" borderId="15" xfId="0" applyNumberFormat="1" applyFont="1" applyFill="1" applyBorder="1" applyAlignment="1" applyProtection="1">
      <alignment horizontal="center" wrapText="1" readingOrder="1"/>
      <protection locked="0"/>
    </xf>
    <xf numFmtId="0" fontId="5" fillId="2" borderId="5" xfId="0" applyFont="1" applyFill="1" applyBorder="1" applyAlignment="1" applyProtection="1">
      <alignment horizontal="left" vertical="center" wrapText="1" readingOrder="1"/>
      <protection locked="0"/>
    </xf>
    <xf numFmtId="0" fontId="5" fillId="3" borderId="6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vertical="center"/>
    </xf>
    <xf numFmtId="0" fontId="3" fillId="8" borderId="0" xfId="0" applyFont="1" applyFill="1" applyAlignment="1" applyProtection="1">
      <alignment horizontal="center" readingOrder="1"/>
      <protection locked="0"/>
    </xf>
    <xf numFmtId="0" fontId="3" fillId="8" borderId="3" xfId="0" applyFont="1" applyFill="1" applyBorder="1" applyAlignment="1" applyProtection="1">
      <alignment horizontal="center" readingOrder="1"/>
      <protection locked="0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4" borderId="0" xfId="0" applyFont="1" applyFill="1" applyAlignment="1" applyProtection="1">
      <alignment horizontal="center" readingOrder="1"/>
      <protection locked="0"/>
    </xf>
    <xf numFmtId="0" fontId="3" fillId="5" borderId="0" xfId="0" applyFont="1" applyFill="1" applyAlignment="1" applyProtection="1">
      <alignment horizontal="center" readingOrder="1"/>
      <protection locked="0"/>
    </xf>
    <xf numFmtId="0" fontId="3" fillId="6" borderId="0" xfId="0" applyFont="1" applyFill="1" applyAlignment="1" applyProtection="1">
      <alignment horizontal="center" wrapText="1" readingOrder="1"/>
      <protection locked="0"/>
    </xf>
    <xf numFmtId="0" fontId="3" fillId="7" borderId="0" xfId="0" applyFont="1" applyFill="1" applyAlignment="1" applyProtection="1">
      <alignment horizont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6%20Months%20Ends\Months%20Ends%20Summary%20Sheets%202026\Annual%20Total%20Sheets%202026.xlsx" TargetMode="External"/><Relationship Id="rId1" Type="http://schemas.openxmlformats.org/officeDocument/2006/relationships/externalLinkPath" Target="file:///J:\A%20-%20Service%20delivery%20and%20management%20information\Management%20Information%20EOS\2026%20Months%20Ends\Months%20Ends%20Summary%20Sheets%202026\Annual%20Total%20Sheets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22</v>
          </cell>
          <cell r="D4">
            <v>29</v>
          </cell>
          <cell r="E4">
            <v>48</v>
          </cell>
          <cell r="F4">
            <v>26</v>
          </cell>
        </row>
        <row r="5">
          <cell r="C5">
            <v>40</v>
          </cell>
          <cell r="D5">
            <v>32</v>
          </cell>
          <cell r="E5">
            <v>29</v>
          </cell>
          <cell r="F5">
            <v>59</v>
          </cell>
        </row>
        <row r="6">
          <cell r="C6">
            <v>14</v>
          </cell>
          <cell r="D6">
            <v>20</v>
          </cell>
          <cell r="E6">
            <v>7</v>
          </cell>
          <cell r="F6">
            <v>17</v>
          </cell>
        </row>
        <row r="7">
          <cell r="C7">
            <v>32</v>
          </cell>
          <cell r="D7">
            <v>28</v>
          </cell>
          <cell r="E7">
            <v>37</v>
          </cell>
          <cell r="F7">
            <v>46</v>
          </cell>
        </row>
        <row r="8">
          <cell r="C8">
            <v>21</v>
          </cell>
          <cell r="D8">
            <v>15</v>
          </cell>
          <cell r="E8">
            <v>26</v>
          </cell>
          <cell r="F8">
            <v>17</v>
          </cell>
        </row>
        <row r="9">
          <cell r="C9">
            <v>11</v>
          </cell>
          <cell r="D9">
            <v>9</v>
          </cell>
          <cell r="E9">
            <v>18</v>
          </cell>
          <cell r="F9">
            <v>15</v>
          </cell>
        </row>
        <row r="10">
          <cell r="C10">
            <v>12</v>
          </cell>
          <cell r="D10">
            <v>7</v>
          </cell>
          <cell r="E10">
            <v>13</v>
          </cell>
          <cell r="F10">
            <v>26</v>
          </cell>
        </row>
        <row r="11">
          <cell r="C11">
            <v>130</v>
          </cell>
          <cell r="D11">
            <v>69</v>
          </cell>
          <cell r="E11">
            <v>38</v>
          </cell>
          <cell r="F11">
            <v>62</v>
          </cell>
        </row>
        <row r="12">
          <cell r="C12">
            <v>65</v>
          </cell>
          <cell r="D12">
            <v>65</v>
          </cell>
          <cell r="E12">
            <v>49</v>
          </cell>
          <cell r="F12">
            <v>50</v>
          </cell>
        </row>
        <row r="13">
          <cell r="C13">
            <v>298</v>
          </cell>
          <cell r="D13">
            <v>169</v>
          </cell>
          <cell r="E13">
            <v>213</v>
          </cell>
          <cell r="F13">
            <v>241</v>
          </cell>
        </row>
        <row r="14">
          <cell r="C14">
            <v>29</v>
          </cell>
          <cell r="D14">
            <v>21</v>
          </cell>
          <cell r="E14">
            <v>45</v>
          </cell>
          <cell r="F14">
            <v>26</v>
          </cell>
        </row>
        <row r="15">
          <cell r="C15">
            <v>40</v>
          </cell>
          <cell r="D15">
            <v>51</v>
          </cell>
          <cell r="E15">
            <v>40</v>
          </cell>
          <cell r="F15">
            <v>28</v>
          </cell>
        </row>
        <row r="16">
          <cell r="C16">
            <v>41</v>
          </cell>
          <cell r="D16">
            <v>53</v>
          </cell>
          <cell r="E16">
            <v>32</v>
          </cell>
          <cell r="F16">
            <v>42</v>
          </cell>
        </row>
        <row r="17">
          <cell r="C17">
            <v>113</v>
          </cell>
          <cell r="D17">
            <v>111</v>
          </cell>
          <cell r="E17">
            <v>90</v>
          </cell>
          <cell r="F17">
            <v>95</v>
          </cell>
        </row>
        <row r="18">
          <cell r="C18">
            <v>21</v>
          </cell>
          <cell r="D18">
            <v>15</v>
          </cell>
          <cell r="E18">
            <v>28</v>
          </cell>
          <cell r="F18">
            <v>15</v>
          </cell>
        </row>
        <row r="19">
          <cell r="C19">
            <v>63</v>
          </cell>
          <cell r="D19">
            <v>44</v>
          </cell>
          <cell r="E19">
            <v>52</v>
          </cell>
          <cell r="F19">
            <v>40</v>
          </cell>
        </row>
        <row r="20">
          <cell r="C20">
            <v>38</v>
          </cell>
          <cell r="D20">
            <v>47</v>
          </cell>
          <cell r="E20">
            <v>39</v>
          </cell>
          <cell r="F20">
            <v>41</v>
          </cell>
        </row>
        <row r="21">
          <cell r="C21">
            <v>64</v>
          </cell>
          <cell r="D21">
            <v>97</v>
          </cell>
          <cell r="E21">
            <v>117</v>
          </cell>
          <cell r="F21">
            <v>55</v>
          </cell>
        </row>
        <row r="22">
          <cell r="C22">
            <v>34</v>
          </cell>
          <cell r="D22">
            <v>39</v>
          </cell>
          <cell r="E22">
            <v>31</v>
          </cell>
          <cell r="F22">
            <v>45</v>
          </cell>
        </row>
        <row r="23">
          <cell r="C23">
            <v>44</v>
          </cell>
          <cell r="D23">
            <v>46</v>
          </cell>
          <cell r="E23">
            <v>46</v>
          </cell>
          <cell r="F23">
            <v>47</v>
          </cell>
        </row>
        <row r="24">
          <cell r="C24">
            <v>11</v>
          </cell>
          <cell r="D24">
            <v>8</v>
          </cell>
          <cell r="E24">
            <v>11</v>
          </cell>
          <cell r="F24">
            <v>7</v>
          </cell>
        </row>
        <row r="25">
          <cell r="C25">
            <v>29</v>
          </cell>
          <cell r="D25">
            <v>29</v>
          </cell>
          <cell r="E25">
            <v>20</v>
          </cell>
          <cell r="F25">
            <v>24</v>
          </cell>
        </row>
        <row r="26">
          <cell r="C26">
            <v>19</v>
          </cell>
          <cell r="D26">
            <v>17</v>
          </cell>
          <cell r="E26">
            <v>15</v>
          </cell>
          <cell r="F26">
            <v>12</v>
          </cell>
        </row>
        <row r="27">
          <cell r="C27">
            <v>37</v>
          </cell>
          <cell r="D27">
            <v>34</v>
          </cell>
          <cell r="E27">
            <v>37</v>
          </cell>
          <cell r="F27">
            <v>33</v>
          </cell>
        </row>
        <row r="28">
          <cell r="C28">
            <v>30</v>
          </cell>
          <cell r="D28">
            <v>31</v>
          </cell>
          <cell r="E28">
            <v>45</v>
          </cell>
          <cell r="F28">
            <v>34</v>
          </cell>
        </row>
        <row r="29">
          <cell r="C29">
            <v>18</v>
          </cell>
          <cell r="D29">
            <v>29</v>
          </cell>
          <cell r="E29">
            <v>33</v>
          </cell>
          <cell r="F29">
            <v>37</v>
          </cell>
        </row>
        <row r="30">
          <cell r="C30">
            <v>24</v>
          </cell>
          <cell r="D30">
            <v>21</v>
          </cell>
          <cell r="E30">
            <v>40</v>
          </cell>
          <cell r="F30">
            <v>40</v>
          </cell>
        </row>
        <row r="31">
          <cell r="C31">
            <v>13</v>
          </cell>
          <cell r="D31">
            <v>18</v>
          </cell>
          <cell r="E31">
            <v>27</v>
          </cell>
          <cell r="F31">
            <v>14</v>
          </cell>
        </row>
        <row r="32">
          <cell r="C32">
            <v>44</v>
          </cell>
          <cell r="D32">
            <v>52</v>
          </cell>
          <cell r="E32">
            <v>62</v>
          </cell>
          <cell r="F32">
            <v>47</v>
          </cell>
        </row>
        <row r="33">
          <cell r="C33">
            <v>706</v>
          </cell>
          <cell r="D33">
            <v>582</v>
          </cell>
          <cell r="E33">
            <v>509</v>
          </cell>
          <cell r="F33">
            <v>800</v>
          </cell>
        </row>
        <row r="34">
          <cell r="C34">
            <v>13</v>
          </cell>
          <cell r="D34">
            <v>20</v>
          </cell>
          <cell r="E34">
            <v>23</v>
          </cell>
          <cell r="F34">
            <v>33</v>
          </cell>
        </row>
        <row r="35">
          <cell r="C35">
            <v>47</v>
          </cell>
          <cell r="D35">
            <v>44</v>
          </cell>
          <cell r="E35">
            <v>35</v>
          </cell>
          <cell r="F35">
            <v>51</v>
          </cell>
        </row>
        <row r="36">
          <cell r="C36">
            <v>23</v>
          </cell>
          <cell r="D36">
            <v>8</v>
          </cell>
          <cell r="E36">
            <v>18</v>
          </cell>
          <cell r="F36">
            <v>18</v>
          </cell>
        </row>
        <row r="37">
          <cell r="C37">
            <v>35</v>
          </cell>
          <cell r="D37">
            <v>27</v>
          </cell>
          <cell r="E37">
            <v>43</v>
          </cell>
          <cell r="F37">
            <v>45</v>
          </cell>
        </row>
        <row r="38">
          <cell r="C38">
            <v>32</v>
          </cell>
          <cell r="D38">
            <v>40</v>
          </cell>
          <cell r="E38">
            <v>15</v>
          </cell>
          <cell r="F38">
            <v>25</v>
          </cell>
        </row>
        <row r="39">
          <cell r="C39">
            <v>41</v>
          </cell>
          <cell r="D39">
            <v>34</v>
          </cell>
          <cell r="E39">
            <v>51</v>
          </cell>
          <cell r="F39">
            <v>34</v>
          </cell>
        </row>
      </sheetData>
      <sheetData sheetId="3">
        <row r="4">
          <cell r="C4">
            <v>12</v>
          </cell>
          <cell r="F4">
            <v>8</v>
          </cell>
        </row>
        <row r="5">
          <cell r="F5">
            <v>48</v>
          </cell>
        </row>
        <row r="6">
          <cell r="F6">
            <v>13</v>
          </cell>
        </row>
        <row r="7">
          <cell r="F7">
            <v>44</v>
          </cell>
        </row>
        <row r="8">
          <cell r="F8">
            <v>28</v>
          </cell>
        </row>
        <row r="9">
          <cell r="F9">
            <v>0</v>
          </cell>
        </row>
        <row r="10">
          <cell r="F10">
            <v>10</v>
          </cell>
        </row>
        <row r="11">
          <cell r="F11">
            <v>12</v>
          </cell>
        </row>
        <row r="12">
          <cell r="F12">
            <v>16</v>
          </cell>
        </row>
        <row r="13">
          <cell r="F13">
            <v>0</v>
          </cell>
        </row>
        <row r="14">
          <cell r="F14">
            <v>6</v>
          </cell>
        </row>
        <row r="15">
          <cell r="F15">
            <v>55</v>
          </cell>
        </row>
        <row r="16">
          <cell r="F16">
            <v>24</v>
          </cell>
        </row>
        <row r="17">
          <cell r="F17">
            <v>20</v>
          </cell>
        </row>
        <row r="18">
          <cell r="F18">
            <v>44</v>
          </cell>
        </row>
        <row r="19">
          <cell r="F19">
            <v>12</v>
          </cell>
        </row>
        <row r="20">
          <cell r="F20">
            <v>10</v>
          </cell>
        </row>
        <row r="21">
          <cell r="F21">
            <v>31</v>
          </cell>
        </row>
        <row r="22">
          <cell r="F22">
            <v>26</v>
          </cell>
        </row>
        <row r="23">
          <cell r="F23">
            <v>41</v>
          </cell>
        </row>
        <row r="24">
          <cell r="F24">
            <v>16</v>
          </cell>
        </row>
        <row r="25">
          <cell r="F25">
            <v>15</v>
          </cell>
        </row>
        <row r="26">
          <cell r="F26">
            <v>0</v>
          </cell>
        </row>
        <row r="27">
          <cell r="F27">
            <v>48</v>
          </cell>
        </row>
        <row r="28">
          <cell r="F28">
            <v>16</v>
          </cell>
        </row>
        <row r="29">
          <cell r="F29">
            <v>9</v>
          </cell>
        </row>
        <row r="30">
          <cell r="F30">
            <v>27</v>
          </cell>
        </row>
        <row r="31">
          <cell r="F31">
            <v>60</v>
          </cell>
        </row>
        <row r="32">
          <cell r="F32">
            <v>35</v>
          </cell>
        </row>
        <row r="33">
          <cell r="F33">
            <v>0</v>
          </cell>
        </row>
        <row r="34">
          <cell r="F34">
            <v>41</v>
          </cell>
        </row>
        <row r="35">
          <cell r="F35">
            <v>21</v>
          </cell>
        </row>
        <row r="36">
          <cell r="F36">
            <v>13</v>
          </cell>
        </row>
        <row r="37">
          <cell r="F37">
            <v>29</v>
          </cell>
        </row>
        <row r="38">
          <cell r="F38">
            <v>29</v>
          </cell>
        </row>
        <row r="39">
          <cell r="F39">
            <v>29</v>
          </cell>
        </row>
      </sheetData>
      <sheetData sheetId="4">
        <row r="4">
          <cell r="C4">
            <v>3</v>
          </cell>
          <cell r="F4">
            <v>3</v>
          </cell>
        </row>
        <row r="5">
          <cell r="F5">
            <v>4</v>
          </cell>
        </row>
        <row r="6">
          <cell r="F6">
            <v>3</v>
          </cell>
        </row>
        <row r="7">
          <cell r="F7">
            <v>4</v>
          </cell>
        </row>
        <row r="8">
          <cell r="F8">
            <v>2</v>
          </cell>
        </row>
        <row r="9">
          <cell r="F9">
            <v>0</v>
          </cell>
        </row>
        <row r="10">
          <cell r="F10">
            <v>6</v>
          </cell>
        </row>
        <row r="11">
          <cell r="F11">
            <v>3</v>
          </cell>
        </row>
        <row r="12">
          <cell r="F12">
            <v>7</v>
          </cell>
        </row>
        <row r="13">
          <cell r="F13">
            <v>0</v>
          </cell>
        </row>
        <row r="14">
          <cell r="F14">
            <v>2</v>
          </cell>
        </row>
        <row r="15">
          <cell r="F15">
            <v>8</v>
          </cell>
        </row>
        <row r="16">
          <cell r="F16">
            <v>4</v>
          </cell>
        </row>
        <row r="17">
          <cell r="F17">
            <v>2</v>
          </cell>
        </row>
        <row r="18">
          <cell r="F18">
            <v>10</v>
          </cell>
        </row>
        <row r="19">
          <cell r="F19">
            <v>5</v>
          </cell>
        </row>
        <row r="20">
          <cell r="F20">
            <v>3</v>
          </cell>
        </row>
        <row r="21">
          <cell r="F21">
            <v>15</v>
          </cell>
        </row>
        <row r="22">
          <cell r="F22">
            <v>8</v>
          </cell>
        </row>
        <row r="23">
          <cell r="F23">
            <v>4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6</v>
          </cell>
        </row>
        <row r="28">
          <cell r="F28">
            <v>6</v>
          </cell>
        </row>
        <row r="29">
          <cell r="F29">
            <v>1</v>
          </cell>
        </row>
        <row r="30">
          <cell r="F30">
            <v>11</v>
          </cell>
        </row>
        <row r="31">
          <cell r="F31">
            <v>8</v>
          </cell>
        </row>
        <row r="32">
          <cell r="F32">
            <v>14</v>
          </cell>
        </row>
        <row r="33">
          <cell r="F33">
            <v>0</v>
          </cell>
        </row>
        <row r="34">
          <cell r="F34">
            <v>4</v>
          </cell>
        </row>
        <row r="35">
          <cell r="F35">
            <v>8</v>
          </cell>
        </row>
        <row r="36">
          <cell r="F36">
            <v>0</v>
          </cell>
        </row>
        <row r="37">
          <cell r="F37">
            <v>12</v>
          </cell>
        </row>
        <row r="38">
          <cell r="F38">
            <v>1</v>
          </cell>
        </row>
        <row r="39">
          <cell r="F39">
            <v>8</v>
          </cell>
        </row>
      </sheetData>
      <sheetData sheetId="5">
        <row r="4">
          <cell r="C4">
            <v>28</v>
          </cell>
          <cell r="F4">
            <v>25</v>
          </cell>
        </row>
        <row r="5">
          <cell r="F5">
            <v>88</v>
          </cell>
        </row>
        <row r="6">
          <cell r="F6">
            <v>19</v>
          </cell>
        </row>
        <row r="7">
          <cell r="F7">
            <v>110</v>
          </cell>
        </row>
        <row r="8">
          <cell r="F8">
            <v>35</v>
          </cell>
        </row>
        <row r="9">
          <cell r="F9">
            <v>0</v>
          </cell>
        </row>
        <row r="10">
          <cell r="F10">
            <v>30</v>
          </cell>
        </row>
        <row r="11">
          <cell r="F11">
            <v>25</v>
          </cell>
        </row>
        <row r="12">
          <cell r="F12">
            <v>77</v>
          </cell>
        </row>
        <row r="13">
          <cell r="F13">
            <v>0</v>
          </cell>
        </row>
        <row r="14">
          <cell r="F14">
            <v>13</v>
          </cell>
        </row>
        <row r="15">
          <cell r="F15">
            <v>65</v>
          </cell>
        </row>
        <row r="16">
          <cell r="F16">
            <v>39</v>
          </cell>
        </row>
        <row r="17">
          <cell r="F17">
            <v>19</v>
          </cell>
        </row>
        <row r="18">
          <cell r="F18">
            <v>99</v>
          </cell>
        </row>
        <row r="19">
          <cell r="F19">
            <v>33</v>
          </cell>
        </row>
        <row r="20">
          <cell r="F20">
            <v>26</v>
          </cell>
        </row>
        <row r="21">
          <cell r="F21">
            <v>107</v>
          </cell>
        </row>
        <row r="22">
          <cell r="F22">
            <v>52</v>
          </cell>
        </row>
        <row r="23">
          <cell r="F23">
            <v>23</v>
          </cell>
        </row>
        <row r="24">
          <cell r="F24">
            <v>12</v>
          </cell>
        </row>
        <row r="25">
          <cell r="F25">
            <v>13</v>
          </cell>
        </row>
        <row r="26">
          <cell r="F26">
            <v>0</v>
          </cell>
        </row>
        <row r="27">
          <cell r="F27">
            <v>106</v>
          </cell>
        </row>
        <row r="28">
          <cell r="F28">
            <v>45</v>
          </cell>
        </row>
        <row r="29">
          <cell r="F29">
            <v>13</v>
          </cell>
        </row>
        <row r="30">
          <cell r="F30">
            <v>41</v>
          </cell>
        </row>
        <row r="31">
          <cell r="F31">
            <v>119</v>
          </cell>
        </row>
        <row r="32">
          <cell r="F32">
            <v>143</v>
          </cell>
        </row>
        <row r="33">
          <cell r="F33">
            <v>0</v>
          </cell>
        </row>
        <row r="34">
          <cell r="F34">
            <v>88</v>
          </cell>
        </row>
        <row r="35">
          <cell r="F35">
            <v>50</v>
          </cell>
        </row>
        <row r="36">
          <cell r="F36">
            <v>9</v>
          </cell>
        </row>
        <row r="37">
          <cell r="F37">
            <v>58</v>
          </cell>
        </row>
        <row r="38">
          <cell r="F38">
            <v>32</v>
          </cell>
        </row>
        <row r="39">
          <cell r="F39">
            <v>59</v>
          </cell>
        </row>
      </sheetData>
      <sheetData sheetId="6"/>
      <sheetData sheetId="7"/>
      <sheetData sheetId="8">
        <row r="4">
          <cell r="C4">
            <v>8</v>
          </cell>
          <cell r="F4">
            <v>7</v>
          </cell>
        </row>
        <row r="5">
          <cell r="F5">
            <v>18</v>
          </cell>
        </row>
        <row r="6">
          <cell r="F6">
            <v>8</v>
          </cell>
        </row>
        <row r="7">
          <cell r="F7">
            <v>13</v>
          </cell>
        </row>
        <row r="8">
          <cell r="F8">
            <v>9</v>
          </cell>
        </row>
        <row r="9">
          <cell r="F9">
            <v>9</v>
          </cell>
        </row>
        <row r="10">
          <cell r="F10">
            <v>6</v>
          </cell>
        </row>
        <row r="11">
          <cell r="F11">
            <v>34</v>
          </cell>
        </row>
        <row r="12">
          <cell r="F12">
            <v>17</v>
          </cell>
        </row>
        <row r="13">
          <cell r="F13">
            <v>0</v>
          </cell>
        </row>
        <row r="14">
          <cell r="F14">
            <v>13</v>
          </cell>
        </row>
        <row r="15">
          <cell r="F15">
            <v>14</v>
          </cell>
        </row>
        <row r="16">
          <cell r="F16">
            <v>24</v>
          </cell>
        </row>
        <row r="17">
          <cell r="F17">
            <v>59</v>
          </cell>
        </row>
        <row r="18">
          <cell r="F18">
            <v>2</v>
          </cell>
        </row>
        <row r="19">
          <cell r="F19">
            <v>11</v>
          </cell>
        </row>
        <row r="20">
          <cell r="F20">
            <v>22</v>
          </cell>
        </row>
        <row r="21">
          <cell r="F21">
            <v>33</v>
          </cell>
        </row>
        <row r="22">
          <cell r="F22">
            <v>18</v>
          </cell>
        </row>
        <row r="23">
          <cell r="F23">
            <v>14</v>
          </cell>
        </row>
        <row r="24">
          <cell r="F24">
            <v>4</v>
          </cell>
        </row>
        <row r="25">
          <cell r="F25">
            <v>5</v>
          </cell>
        </row>
        <row r="26">
          <cell r="F26">
            <v>6</v>
          </cell>
        </row>
        <row r="27">
          <cell r="F27">
            <v>0</v>
          </cell>
        </row>
        <row r="28">
          <cell r="F28">
            <v>17</v>
          </cell>
        </row>
        <row r="29">
          <cell r="F29">
            <v>16</v>
          </cell>
        </row>
        <row r="30">
          <cell r="F30">
            <v>5</v>
          </cell>
        </row>
        <row r="31">
          <cell r="F31">
            <v>10</v>
          </cell>
        </row>
        <row r="32">
          <cell r="F32">
            <v>5</v>
          </cell>
        </row>
        <row r="33">
          <cell r="F33">
            <v>85</v>
          </cell>
        </row>
        <row r="34">
          <cell r="F34">
            <v>20</v>
          </cell>
        </row>
        <row r="35">
          <cell r="F35">
            <v>16</v>
          </cell>
        </row>
        <row r="36">
          <cell r="F36">
            <v>1</v>
          </cell>
        </row>
        <row r="37">
          <cell r="F37">
            <v>13</v>
          </cell>
        </row>
        <row r="38">
          <cell r="F38">
            <v>12</v>
          </cell>
        </row>
        <row r="39">
          <cell r="F39">
            <v>1</v>
          </cell>
        </row>
      </sheetData>
      <sheetData sheetId="9">
        <row r="4">
          <cell r="C4">
            <v>1</v>
          </cell>
          <cell r="F4">
            <v>2</v>
          </cell>
        </row>
        <row r="5">
          <cell r="F5">
            <v>8</v>
          </cell>
        </row>
        <row r="6">
          <cell r="F6">
            <v>6</v>
          </cell>
        </row>
        <row r="7">
          <cell r="F7">
            <v>3</v>
          </cell>
        </row>
        <row r="8">
          <cell r="F8">
            <v>3</v>
          </cell>
        </row>
        <row r="9">
          <cell r="F9">
            <v>8</v>
          </cell>
        </row>
        <row r="10">
          <cell r="F10">
            <v>1</v>
          </cell>
        </row>
        <row r="11">
          <cell r="F11">
            <v>15</v>
          </cell>
        </row>
        <row r="12">
          <cell r="F12">
            <v>14</v>
          </cell>
        </row>
        <row r="13">
          <cell r="F13">
            <v>0</v>
          </cell>
        </row>
        <row r="14">
          <cell r="F14">
            <v>5</v>
          </cell>
        </row>
        <row r="15">
          <cell r="F15">
            <v>8</v>
          </cell>
        </row>
        <row r="16">
          <cell r="F16">
            <v>6</v>
          </cell>
        </row>
        <row r="17">
          <cell r="F17">
            <v>54</v>
          </cell>
        </row>
        <row r="18">
          <cell r="F18">
            <v>2</v>
          </cell>
        </row>
        <row r="19">
          <cell r="F19">
            <v>3</v>
          </cell>
        </row>
        <row r="20">
          <cell r="F20">
            <v>7</v>
          </cell>
        </row>
        <row r="21">
          <cell r="F21">
            <v>7</v>
          </cell>
        </row>
        <row r="22">
          <cell r="F22">
            <v>12</v>
          </cell>
        </row>
        <row r="23">
          <cell r="F23">
            <v>13</v>
          </cell>
        </row>
        <row r="24">
          <cell r="F24">
            <v>1</v>
          </cell>
        </row>
        <row r="25">
          <cell r="F25">
            <v>4</v>
          </cell>
        </row>
        <row r="26">
          <cell r="F26">
            <v>3</v>
          </cell>
        </row>
        <row r="27">
          <cell r="F27">
            <v>0</v>
          </cell>
        </row>
        <row r="28">
          <cell r="F28">
            <v>7</v>
          </cell>
        </row>
        <row r="29">
          <cell r="F29">
            <v>3</v>
          </cell>
        </row>
        <row r="30">
          <cell r="F30">
            <v>2</v>
          </cell>
        </row>
        <row r="31">
          <cell r="F31">
            <v>3</v>
          </cell>
        </row>
        <row r="32">
          <cell r="F32">
            <v>5</v>
          </cell>
        </row>
        <row r="33">
          <cell r="F33">
            <v>84</v>
          </cell>
        </row>
        <row r="34">
          <cell r="F34">
            <v>9</v>
          </cell>
        </row>
        <row r="35">
          <cell r="F35">
            <v>5</v>
          </cell>
        </row>
        <row r="36">
          <cell r="F36">
            <v>0</v>
          </cell>
        </row>
        <row r="37">
          <cell r="F37">
            <v>4</v>
          </cell>
        </row>
        <row r="38">
          <cell r="F38">
            <v>3</v>
          </cell>
        </row>
        <row r="39">
          <cell r="F39">
            <v>1</v>
          </cell>
        </row>
      </sheetData>
      <sheetData sheetId="10"/>
      <sheetData sheetId="11"/>
      <sheetData sheetId="12"/>
      <sheetData sheetId="13">
        <row r="4">
          <cell r="C4">
            <v>11</v>
          </cell>
          <cell r="F4">
            <v>13</v>
          </cell>
        </row>
        <row r="5">
          <cell r="F5">
            <v>13</v>
          </cell>
        </row>
        <row r="6">
          <cell r="F6">
            <v>1</v>
          </cell>
        </row>
        <row r="7">
          <cell r="F7">
            <v>15</v>
          </cell>
        </row>
        <row r="8">
          <cell r="F8">
            <v>4</v>
          </cell>
        </row>
        <row r="9">
          <cell r="F9">
            <v>0</v>
          </cell>
        </row>
        <row r="10">
          <cell r="F10">
            <v>4</v>
          </cell>
        </row>
        <row r="11">
          <cell r="F11">
            <v>15</v>
          </cell>
        </row>
        <row r="12">
          <cell r="F12">
            <v>8</v>
          </cell>
        </row>
        <row r="13">
          <cell r="F13">
            <v>179</v>
          </cell>
        </row>
        <row r="14">
          <cell r="F14">
            <v>14</v>
          </cell>
        </row>
        <row r="15">
          <cell r="F15">
            <v>14</v>
          </cell>
        </row>
        <row r="16">
          <cell r="F16">
            <v>16</v>
          </cell>
        </row>
        <row r="17">
          <cell r="F17">
            <v>1</v>
          </cell>
        </row>
        <row r="18">
          <cell r="F18">
            <v>2</v>
          </cell>
        </row>
        <row r="19">
          <cell r="F19">
            <v>14</v>
          </cell>
        </row>
        <row r="20">
          <cell r="F20">
            <v>15</v>
          </cell>
        </row>
        <row r="21">
          <cell r="F21">
            <v>24</v>
          </cell>
        </row>
        <row r="22">
          <cell r="F22">
            <v>16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19</v>
          </cell>
        </row>
        <row r="26">
          <cell r="F26">
            <v>0</v>
          </cell>
        </row>
        <row r="27">
          <cell r="F27">
            <v>15</v>
          </cell>
        </row>
        <row r="28">
          <cell r="F28">
            <v>19</v>
          </cell>
        </row>
        <row r="29">
          <cell r="F29">
            <v>16</v>
          </cell>
        </row>
        <row r="30">
          <cell r="F30">
            <v>20</v>
          </cell>
        </row>
        <row r="31">
          <cell r="F31">
            <v>1</v>
          </cell>
        </row>
        <row r="32">
          <cell r="F32">
            <v>7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22</v>
          </cell>
        </row>
        <row r="36">
          <cell r="F36">
            <v>6</v>
          </cell>
        </row>
        <row r="37">
          <cell r="F37">
            <v>21</v>
          </cell>
        </row>
        <row r="38">
          <cell r="F38">
            <v>7</v>
          </cell>
        </row>
        <row r="39">
          <cell r="F39">
            <v>17</v>
          </cell>
        </row>
      </sheetData>
      <sheetData sheetId="14">
        <row r="4">
          <cell r="C4">
            <v>0</v>
          </cell>
          <cell r="F4">
            <v>1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1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1</v>
          </cell>
        </row>
        <row r="12">
          <cell r="F12">
            <v>3</v>
          </cell>
        </row>
        <row r="13">
          <cell r="F13">
            <v>9</v>
          </cell>
        </row>
        <row r="14">
          <cell r="F14">
            <v>0</v>
          </cell>
        </row>
        <row r="15">
          <cell r="F15">
            <v>1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4</v>
          </cell>
        </row>
        <row r="20">
          <cell r="F20">
            <v>0</v>
          </cell>
        </row>
        <row r="21">
          <cell r="F21">
            <v>2</v>
          </cell>
        </row>
        <row r="22">
          <cell r="F22">
            <v>1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1</v>
          </cell>
        </row>
        <row r="26">
          <cell r="F26">
            <v>0</v>
          </cell>
        </row>
        <row r="27">
          <cell r="F27">
            <v>1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2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2</v>
          </cell>
        </row>
        <row r="38">
          <cell r="F38">
            <v>1</v>
          </cell>
        </row>
        <row r="39">
          <cell r="F39">
            <v>0</v>
          </cell>
        </row>
      </sheetData>
      <sheetData sheetId="15"/>
      <sheetData sheetId="16"/>
      <sheetData sheetId="17">
        <row r="4">
          <cell r="C4">
            <v>0</v>
          </cell>
          <cell r="F4">
            <v>0</v>
          </cell>
        </row>
        <row r="5">
          <cell r="F5">
            <v>5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9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</sheetData>
      <sheetData sheetId="18"/>
      <sheetData sheetId="19">
        <row r="4">
          <cell r="C4">
            <v>0</v>
          </cell>
          <cell r="F4">
            <v>0</v>
          </cell>
        </row>
        <row r="5">
          <cell r="F5">
            <v>6</v>
          </cell>
        </row>
        <row r="6">
          <cell r="F6">
            <v>2</v>
          </cell>
        </row>
        <row r="7">
          <cell r="F7">
            <v>2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1</v>
          </cell>
        </row>
        <row r="13">
          <cell r="F13">
            <v>0</v>
          </cell>
        </row>
        <row r="14">
          <cell r="F14">
            <v>1</v>
          </cell>
        </row>
        <row r="15">
          <cell r="F15">
            <v>4</v>
          </cell>
        </row>
        <row r="16">
          <cell r="F16">
            <v>1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3</v>
          </cell>
        </row>
        <row r="20">
          <cell r="F20">
            <v>1</v>
          </cell>
        </row>
        <row r="21">
          <cell r="F21">
            <v>3</v>
          </cell>
        </row>
        <row r="22">
          <cell r="F22">
            <v>0</v>
          </cell>
        </row>
        <row r="23">
          <cell r="F23">
            <v>18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4</v>
          </cell>
        </row>
        <row r="28">
          <cell r="F28">
            <v>2</v>
          </cell>
        </row>
        <row r="29">
          <cell r="F29">
            <v>10</v>
          </cell>
        </row>
        <row r="30">
          <cell r="F30">
            <v>2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2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3</v>
          </cell>
        </row>
        <row r="38">
          <cell r="F38">
            <v>3</v>
          </cell>
        </row>
        <row r="39">
          <cell r="F39">
            <v>7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/>
      <sheetData sheetId="3"/>
      <sheetData sheetId="4"/>
      <sheetData sheetId="5">
        <row r="4">
          <cell r="F4">
            <v>18</v>
          </cell>
        </row>
        <row r="5">
          <cell r="F5">
            <v>59</v>
          </cell>
        </row>
      </sheetData>
      <sheetData sheetId="6">
        <row r="4">
          <cell r="C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7">
        <row r="4">
          <cell r="C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8"/>
      <sheetData sheetId="9"/>
      <sheetData sheetId="10"/>
      <sheetData sheetId="11">
        <row r="4">
          <cell r="D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="80" zoomScaleNormal="80" workbookViewId="0">
      <selection activeCell="F21" sqref="F21"/>
    </sheetView>
  </sheetViews>
  <sheetFormatPr defaultColWidth="14.7265625" defaultRowHeight="14.5" x14ac:dyDescent="0.35"/>
  <cols>
    <col min="1" max="1" width="21" customWidth="1"/>
    <col min="2" max="2" width="12.90625" customWidth="1"/>
    <col min="3" max="3" width="12.36328125" customWidth="1"/>
    <col min="4" max="4" width="12.1796875" customWidth="1"/>
    <col min="6" max="6" width="12.54296875" customWidth="1"/>
    <col min="7" max="7" width="13.36328125" customWidth="1"/>
    <col min="9" max="9" width="12.90625" customWidth="1"/>
    <col min="11" max="11" width="12.6328125" customWidth="1"/>
    <col min="12" max="12" width="12.54296875" customWidth="1"/>
  </cols>
  <sheetData>
    <row r="1" spans="1:15" ht="25" x14ac:dyDescent="0.5">
      <c r="A1" s="36" t="s">
        <v>0</v>
      </c>
      <c r="B1" s="37"/>
      <c r="C1" s="37"/>
      <c r="D1" s="37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25" x14ac:dyDescent="0.5">
      <c r="A2" s="38" t="s">
        <v>1</v>
      </c>
      <c r="B2" s="39"/>
      <c r="C2" s="39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1"/>
    </row>
    <row r="3" spans="1:15" ht="25" x14ac:dyDescent="0.5">
      <c r="A3" s="12"/>
      <c r="B3" s="13"/>
      <c r="C3" s="13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1"/>
    </row>
    <row r="4" spans="1:15" ht="31" x14ac:dyDescent="0.35">
      <c r="A4" s="16"/>
      <c r="B4" s="17" t="s">
        <v>2</v>
      </c>
      <c r="C4" s="40" t="s">
        <v>3</v>
      </c>
      <c r="D4" s="40"/>
      <c r="E4" s="41" t="s">
        <v>4</v>
      </c>
      <c r="F4" s="41"/>
      <c r="G4" s="41"/>
      <c r="H4" s="42" t="s">
        <v>5</v>
      </c>
      <c r="I4" s="42"/>
      <c r="J4" s="43" t="s">
        <v>6</v>
      </c>
      <c r="K4" s="43"/>
      <c r="L4" s="43"/>
      <c r="M4" s="34" t="s">
        <v>7</v>
      </c>
      <c r="N4" s="34"/>
      <c r="O4" s="35"/>
    </row>
    <row r="5" spans="1:15" s="33" customFormat="1" ht="77.5" x14ac:dyDescent="0.35">
      <c r="A5" s="31" t="s">
        <v>8</v>
      </c>
      <c r="B5" s="32"/>
      <c r="C5" s="1" t="s">
        <v>9</v>
      </c>
      <c r="D5" s="2" t="s">
        <v>10</v>
      </c>
      <c r="E5" s="3" t="s">
        <v>11</v>
      </c>
      <c r="F5" s="3" t="s">
        <v>12</v>
      </c>
      <c r="G5" s="3" t="s">
        <v>13</v>
      </c>
      <c r="H5" s="4" t="s">
        <v>11</v>
      </c>
      <c r="I5" s="4" t="s">
        <v>13</v>
      </c>
      <c r="J5" s="5" t="s">
        <v>14</v>
      </c>
      <c r="K5" s="5" t="s">
        <v>15</v>
      </c>
      <c r="L5" s="5" t="s">
        <v>12</v>
      </c>
      <c r="M5" s="6" t="s">
        <v>16</v>
      </c>
      <c r="N5" s="6" t="s">
        <v>17</v>
      </c>
      <c r="O5" s="7" t="s">
        <v>18</v>
      </c>
    </row>
    <row r="6" spans="1:15" ht="15.5" x14ac:dyDescent="0.35">
      <c r="A6" s="18" t="s">
        <v>19</v>
      </c>
      <c r="B6" s="19">
        <v>3.6</v>
      </c>
      <c r="C6" s="20">
        <f>'[1]Total Applications'!$F$4</f>
        <v>26</v>
      </c>
      <c r="D6" s="20">
        <f>SUM('[1]Total Applications'!$C$4:$F$4)</f>
        <v>125</v>
      </c>
      <c r="E6" s="21">
        <f>'[1]Waiting Times 1st Cons'!$F$4</f>
        <v>8</v>
      </c>
      <c r="F6" s="21">
        <f>'[1]Number Waiting Priority Apps'!$F$4</f>
        <v>3</v>
      </c>
      <c r="G6" s="21">
        <f>'[1]Numbers Waiting 1st Cons'!$F$4</f>
        <v>25</v>
      </c>
      <c r="H6" s="8">
        <f>MAX('[2]Waiting Times 2nd Cons'!$F4:$F5)</f>
        <v>0</v>
      </c>
      <c r="I6" s="8">
        <f>SUM('[2]Numbers Waiting 1st Cons'!$F4:$F5)</f>
        <v>77</v>
      </c>
      <c r="J6" s="22">
        <f>'[1]Number of 1st Cons Apps Held'!$F$4</f>
        <v>7</v>
      </c>
      <c r="K6" s="22">
        <f>'[2]Number of 2nd Cons Apps Held'!$F$4+'[2]Number of 2nd Cons Apps Held'!$F$5</f>
        <v>0</v>
      </c>
      <c r="L6" s="22">
        <f>'[1]Number of Priority Apps Held'!$F$4</f>
        <v>2</v>
      </c>
      <c r="M6" s="23">
        <f>'[1]District Court Family'!$F$4+'[1]District Court Family Appeals'!$F$4</f>
        <v>14</v>
      </c>
      <c r="N6" s="23">
        <f>'[1]CC Jud Sep &amp; Div'!$F$4</f>
        <v>0</v>
      </c>
      <c r="O6" s="24">
        <f>[1]ADMCA!$F$4</f>
        <v>0</v>
      </c>
    </row>
    <row r="7" spans="1:15" ht="15.5" x14ac:dyDescent="0.35">
      <c r="A7" s="18" t="s">
        <v>20</v>
      </c>
      <c r="B7" s="19">
        <v>2.75</v>
      </c>
      <c r="C7" s="20">
        <f>'[1]Total Applications'!$F$5</f>
        <v>59</v>
      </c>
      <c r="D7" s="20">
        <f>SUM('[1]Total Applications'!$C$5:$F$5)</f>
        <v>160</v>
      </c>
      <c r="E7" s="21">
        <f>'[1]Waiting Times 1st Cons'!$F$5</f>
        <v>48</v>
      </c>
      <c r="F7" s="21">
        <f>'[1]Number Waiting Priority Apps'!$F$5</f>
        <v>4</v>
      </c>
      <c r="G7" s="21">
        <f>'[1]Numbers Waiting 1st Cons'!$F$5</f>
        <v>88</v>
      </c>
      <c r="H7" s="8">
        <f>'[2]Waiting Times 2nd Cons'!$F5</f>
        <v>0</v>
      </c>
      <c r="I7" s="8">
        <f>'[2]Numbers Waiting 2nd Cons'!$F5</f>
        <v>0</v>
      </c>
      <c r="J7" s="22">
        <f>'[1]Number of 1st Cons Apps Held'!$F$5</f>
        <v>18</v>
      </c>
      <c r="K7" s="22">
        <f>'[2]Number of 2nd Cons Apps Held'!$F$6</f>
        <v>0</v>
      </c>
      <c r="L7" s="22">
        <f>'[1]Number of Priority Apps Held'!$F$5</f>
        <v>8</v>
      </c>
      <c r="M7" s="23">
        <f>'[1]District Court Family'!$F$5+'[1]District Court Family Appeals'!$F$5</f>
        <v>13</v>
      </c>
      <c r="N7" s="23">
        <f>'[1]CC Jud Sep &amp; Div'!$F$5</f>
        <v>5</v>
      </c>
      <c r="O7" s="25">
        <f>[1]ADMCA!$F$5</f>
        <v>6</v>
      </c>
    </row>
    <row r="8" spans="1:15" ht="15.5" x14ac:dyDescent="0.35">
      <c r="A8" s="18" t="s">
        <v>21</v>
      </c>
      <c r="B8" s="19">
        <v>3</v>
      </c>
      <c r="C8" s="20">
        <f>'[1]Total Applications'!$F$6</f>
        <v>17</v>
      </c>
      <c r="D8" s="20">
        <f>SUM('[1]Total Applications'!$C$6:$F$6)</f>
        <v>58</v>
      </c>
      <c r="E8" s="21">
        <f>'[1]Waiting Times 1st Cons'!$F$6</f>
        <v>13</v>
      </c>
      <c r="F8" s="21">
        <f>'[1]Number Waiting Priority Apps'!$F$6</f>
        <v>3</v>
      </c>
      <c r="G8" s="21">
        <f>'[1]Numbers Waiting 1st Cons'!$F$6</f>
        <v>19</v>
      </c>
      <c r="H8" s="8">
        <f>'[2]Waiting Times 2nd Cons'!$F6</f>
        <v>0</v>
      </c>
      <c r="I8" s="8">
        <f>'[2]Numbers Waiting 2nd Cons'!$F6</f>
        <v>0</v>
      </c>
      <c r="J8" s="22">
        <f>'[1]Number of 1st Cons Apps Held'!$F$6</f>
        <v>8</v>
      </c>
      <c r="K8" s="22">
        <f>'[2]Number of 2nd Cons Apps Held'!$F$6</f>
        <v>0</v>
      </c>
      <c r="L8" s="22">
        <f>'[1]Number of Priority Apps Held'!$F$6</f>
        <v>6</v>
      </c>
      <c r="M8" s="23">
        <f>'[1]District Court Family'!$F$6+'[1]District Court Family Appeals'!$F$6</f>
        <v>1</v>
      </c>
      <c r="N8" s="23">
        <f>'[1]CC Jud Sep &amp; Div'!$F$6</f>
        <v>0</v>
      </c>
      <c r="O8" s="25">
        <f>[1]ADMCA!$F$6</f>
        <v>2</v>
      </c>
    </row>
    <row r="9" spans="1:15" ht="15.5" x14ac:dyDescent="0.35">
      <c r="A9" s="18" t="s">
        <v>22</v>
      </c>
      <c r="B9" s="19">
        <v>4</v>
      </c>
      <c r="C9" s="20">
        <f>'[1]Total Applications'!$F$7</f>
        <v>46</v>
      </c>
      <c r="D9" s="20">
        <f>SUM('[1]Total Applications'!$C$7:$F$7)</f>
        <v>143</v>
      </c>
      <c r="E9" s="21">
        <f>'[1]Waiting Times 1st Cons'!$F$7</f>
        <v>44</v>
      </c>
      <c r="F9" s="21">
        <f>'[1]Number Waiting Priority Apps'!$F$7</f>
        <v>4</v>
      </c>
      <c r="G9" s="21">
        <f>'[1]Numbers Waiting 1st Cons'!$F$7</f>
        <v>110</v>
      </c>
      <c r="H9" s="8">
        <f>'[2]Waiting Times 2nd Cons'!$F7</f>
        <v>0</v>
      </c>
      <c r="I9" s="8">
        <f>'[2]Numbers Waiting 2nd Cons'!$F7</f>
        <v>0</v>
      </c>
      <c r="J9" s="22">
        <f>'[1]Number of 1st Cons Apps Held'!$F$7</f>
        <v>13</v>
      </c>
      <c r="K9" s="22">
        <f>'[2]Number of 2nd Cons Apps Held'!$F$7</f>
        <v>0</v>
      </c>
      <c r="L9" s="22">
        <f>'[1]Number of Priority Apps Held'!$F$7</f>
        <v>3</v>
      </c>
      <c r="M9" s="23">
        <f>'[1]District Court Family'!$F$7+'[1]District Court Family Appeals'!$F$7</f>
        <v>15</v>
      </c>
      <c r="N9" s="23">
        <f>'[1]CC Jud Sep &amp; Div'!$F$7</f>
        <v>0</v>
      </c>
      <c r="O9" s="25">
        <f>[1]ADMCA!$F$7</f>
        <v>2</v>
      </c>
    </row>
    <row r="10" spans="1:15" ht="15.5" x14ac:dyDescent="0.35">
      <c r="A10" s="18" t="s">
        <v>23</v>
      </c>
      <c r="B10" s="19">
        <v>2</v>
      </c>
      <c r="C10" s="20">
        <f>'[1]Total Applications'!$F$8</f>
        <v>17</v>
      </c>
      <c r="D10" s="20">
        <f>SUM('[1]Total Applications'!$C$8:$F$8)</f>
        <v>79</v>
      </c>
      <c r="E10" s="21">
        <f>'[1]Waiting Times 1st Cons'!$F$8</f>
        <v>28</v>
      </c>
      <c r="F10" s="21">
        <f>'[1]Number Waiting Priority Apps'!$F$8</f>
        <v>2</v>
      </c>
      <c r="G10" s="21">
        <f>'[1]Numbers Waiting 1st Cons'!$F$8</f>
        <v>35</v>
      </c>
      <c r="H10" s="8">
        <f>'[2]Waiting Times 2nd Cons'!$F8</f>
        <v>0</v>
      </c>
      <c r="I10" s="8">
        <f>'[2]Numbers Waiting 2nd Cons'!$F8</f>
        <v>0</v>
      </c>
      <c r="J10" s="22">
        <f>'[1]Number of 1st Cons Apps Held'!$F$8</f>
        <v>9</v>
      </c>
      <c r="K10" s="22">
        <f>'[2]Number of 2nd Cons Apps Held'!$F$8</f>
        <v>0</v>
      </c>
      <c r="L10" s="22">
        <f>'[1]Number of Priority Apps Held'!$F$8</f>
        <v>3</v>
      </c>
      <c r="M10" s="23">
        <f>'[1]District Court Family'!$F$8+'[1]District Court Family Appeals'!$F$8</f>
        <v>5</v>
      </c>
      <c r="N10" s="23">
        <f>'[1]CC Jud Sep &amp; Div'!$F$8</f>
        <v>0</v>
      </c>
      <c r="O10" s="25">
        <f>[1]ADMCA!$F$8</f>
        <v>0</v>
      </c>
    </row>
    <row r="11" spans="1:15" ht="15.5" x14ac:dyDescent="0.35">
      <c r="A11" s="26" t="s">
        <v>24</v>
      </c>
      <c r="B11" s="19">
        <v>2</v>
      </c>
      <c r="C11" s="20">
        <f>'[1]Total Applications'!$F$9</f>
        <v>15</v>
      </c>
      <c r="D11" s="20">
        <f>SUM('[1]Total Applications'!$C$9:$F$9)</f>
        <v>53</v>
      </c>
      <c r="E11" s="21">
        <f>'[1]Waiting Times 1st Cons'!$F$9</f>
        <v>0</v>
      </c>
      <c r="F11" s="21">
        <f>'[1]Number Waiting Priority Apps'!$F$9</f>
        <v>0</v>
      </c>
      <c r="G11" s="21">
        <f>'[1]Numbers Waiting 1st Cons'!$F$9</f>
        <v>0</v>
      </c>
      <c r="H11" s="8">
        <f>'[2]Waiting Times 2nd Cons'!$F9</f>
        <v>0</v>
      </c>
      <c r="I11" s="8">
        <f>'[2]Numbers Waiting 2nd Cons'!$F9</f>
        <v>0</v>
      </c>
      <c r="J11" s="22">
        <f>'[1]Number of 1st Cons Apps Held'!$F$9</f>
        <v>9</v>
      </c>
      <c r="K11" s="22">
        <f>'[2]Number of 2nd Cons Apps Held'!$F$8</f>
        <v>0</v>
      </c>
      <c r="L11" s="22">
        <f>'[1]Number of Priority Apps Held'!$F$9</f>
        <v>8</v>
      </c>
      <c r="M11" s="23">
        <f>'[1]District Court Family'!$F$9+'[1]District Court Family Appeals'!$F$9</f>
        <v>0</v>
      </c>
      <c r="N11" s="23">
        <f>'[1]CC Jud Sep &amp; Div'!$F$9</f>
        <v>0</v>
      </c>
      <c r="O11" s="25">
        <f>[1]ADMCA!$F$9</f>
        <v>0</v>
      </c>
    </row>
    <row r="12" spans="1:15" ht="15.5" x14ac:dyDescent="0.35">
      <c r="A12" s="18" t="s">
        <v>25</v>
      </c>
      <c r="B12" s="19">
        <v>2.15</v>
      </c>
      <c r="C12" s="20">
        <f>'[1]Total Applications'!$F$10</f>
        <v>26</v>
      </c>
      <c r="D12" s="20">
        <f>SUM('[1]Total Applications'!$C$10:$F$10)</f>
        <v>58</v>
      </c>
      <c r="E12" s="21">
        <f>'[1]Waiting Times 1st Cons'!$F$10</f>
        <v>10</v>
      </c>
      <c r="F12" s="21">
        <f>'[1]Number Waiting Priority Apps'!$F$10</f>
        <v>6</v>
      </c>
      <c r="G12" s="21">
        <f>'[1]Numbers Waiting 1st Cons'!$F$10</f>
        <v>30</v>
      </c>
      <c r="H12" s="8">
        <f>'[2]Waiting Times 2nd Cons'!$F10</f>
        <v>0</v>
      </c>
      <c r="I12" s="8">
        <f>'[2]Numbers Waiting 2nd Cons'!$F10</f>
        <v>0</v>
      </c>
      <c r="J12" s="22">
        <f>'[1]Number of 1st Cons Apps Held'!$F$10</f>
        <v>6</v>
      </c>
      <c r="K12" s="22">
        <f>'[2]Number of 2nd Cons Apps Held'!$F$10</f>
        <v>0</v>
      </c>
      <c r="L12" s="22">
        <f>'[1]Number of Priority Apps Held'!$F$10</f>
        <v>1</v>
      </c>
      <c r="M12" s="23">
        <f>'[1]District Court Family'!$F$10+'[1]District Court Family Appeals'!$F$10</f>
        <v>4</v>
      </c>
      <c r="N12" s="23">
        <f>'[1]CC Jud Sep &amp; Div'!$F$10</f>
        <v>0</v>
      </c>
      <c r="O12" s="25">
        <f>[1]ADMCA!$F$10</f>
        <v>0</v>
      </c>
    </row>
    <row r="13" spans="1:15" ht="15.5" x14ac:dyDescent="0.35">
      <c r="A13" s="18" t="s">
        <v>26</v>
      </c>
      <c r="B13" s="19">
        <v>7.6</v>
      </c>
      <c r="C13" s="20">
        <f>'[1]Total Applications'!$F$11</f>
        <v>62</v>
      </c>
      <c r="D13" s="20">
        <f>SUM('[1]Total Applications'!$C$11:$F$11)</f>
        <v>299</v>
      </c>
      <c r="E13" s="21">
        <f>'[1]Waiting Times 1st Cons'!$F$11</f>
        <v>12</v>
      </c>
      <c r="F13" s="21">
        <f>'[1]Number Waiting Priority Apps'!$F$11</f>
        <v>3</v>
      </c>
      <c r="G13" s="21">
        <f>'[1]Numbers Waiting 1st Cons'!$F$11</f>
        <v>25</v>
      </c>
      <c r="H13" s="8">
        <f>'[2]Waiting Times 2nd Cons'!$F11</f>
        <v>0</v>
      </c>
      <c r="I13" s="8">
        <f>'[2]Numbers Waiting 2nd Cons'!$F11</f>
        <v>0</v>
      </c>
      <c r="J13" s="22">
        <f>'[1]Number of 1st Cons Apps Held'!$F$11</f>
        <v>34</v>
      </c>
      <c r="K13" s="22">
        <f>'[2]Number of 2nd Cons Apps Held'!$F$11</f>
        <v>0</v>
      </c>
      <c r="L13" s="22">
        <f>'[1]Number of Priority Apps Held'!$F$11</f>
        <v>15</v>
      </c>
      <c r="M13" s="23">
        <f>'[1]District Court Family'!$F$11+'[1]District Court Family Appeals'!$F$11</f>
        <v>16</v>
      </c>
      <c r="N13" s="23">
        <f>'[1]CC Jud Sep &amp; Div'!$F$11</f>
        <v>0</v>
      </c>
      <c r="O13" s="25">
        <f>[1]ADMCA!$F$11</f>
        <v>0</v>
      </c>
    </row>
    <row r="14" spans="1:15" ht="15.5" x14ac:dyDescent="0.35">
      <c r="A14" s="18" t="s">
        <v>27</v>
      </c>
      <c r="B14" s="19">
        <v>8.3000000000000007</v>
      </c>
      <c r="C14" s="20">
        <f>'[1]Total Applications'!$F$12</f>
        <v>50</v>
      </c>
      <c r="D14" s="20">
        <f>SUM('[1]Total Applications'!$C$12:$F$12)</f>
        <v>229</v>
      </c>
      <c r="E14" s="21">
        <f>'[1]Waiting Times 1st Cons'!$F$12</f>
        <v>16</v>
      </c>
      <c r="F14" s="21">
        <f>'[1]Number Waiting Priority Apps'!$F$12</f>
        <v>7</v>
      </c>
      <c r="G14" s="21">
        <f>'[1]Numbers Waiting 1st Cons'!$F$12</f>
        <v>77</v>
      </c>
      <c r="H14" s="8">
        <f>'[2]Waiting Times 2nd Cons'!$F12</f>
        <v>0</v>
      </c>
      <c r="I14" s="8">
        <f>'[2]Numbers Waiting 2nd Cons'!$F12</f>
        <v>0</v>
      </c>
      <c r="J14" s="22">
        <f>'[1]Number of 1st Cons Apps Held'!$F$12</f>
        <v>17</v>
      </c>
      <c r="K14" s="22">
        <f>'[2]Number of 2nd Cons Apps Held'!$F$12</f>
        <v>0</v>
      </c>
      <c r="L14" s="22">
        <f>'[1]Number of Priority Apps Held'!$F$12</f>
        <v>14</v>
      </c>
      <c r="M14" s="23">
        <f>'[1]District Court Family'!$F$12+'[1]District Court Family Appeals'!$F$12</f>
        <v>11</v>
      </c>
      <c r="N14" s="23">
        <f>'[1]CC Jud Sep &amp; Div'!$F$12</f>
        <v>0</v>
      </c>
      <c r="O14" s="25">
        <f>[1]ADMCA!$F$12</f>
        <v>1</v>
      </c>
    </row>
    <row r="15" spans="1:15" ht="15.5" x14ac:dyDescent="0.35">
      <c r="A15" s="26" t="s">
        <v>28</v>
      </c>
      <c r="B15" s="19">
        <v>0</v>
      </c>
      <c r="C15" s="20">
        <f>'[1]Total Applications'!$F$13</f>
        <v>241</v>
      </c>
      <c r="D15" s="20">
        <f>SUM('[1]Total Applications'!$C$13:$F$13)</f>
        <v>921</v>
      </c>
      <c r="E15" s="21">
        <f>'[1]Waiting Times 1st Cons'!$F$13</f>
        <v>0</v>
      </c>
      <c r="F15" s="21">
        <f>'[1]Number Waiting Priority Apps'!$F$13</f>
        <v>0</v>
      </c>
      <c r="G15" s="21">
        <f>'[1]Numbers Waiting 1st Cons'!$F$13</f>
        <v>0</v>
      </c>
      <c r="H15" s="8">
        <f>'[2]Waiting Times 2nd Cons'!$F13</f>
        <v>0</v>
      </c>
      <c r="I15" s="8">
        <f>'[2]Numbers Waiting 2nd Cons'!$F13</f>
        <v>0</v>
      </c>
      <c r="J15" s="22">
        <f>'[1]Number of 1st Cons Apps Held'!$F$13</f>
        <v>0</v>
      </c>
      <c r="K15" s="22">
        <f>'[2]Number of 2nd Cons Apps Held'!$F$12</f>
        <v>0</v>
      </c>
      <c r="L15" s="22">
        <f>'[1]Number of Priority Apps Held'!$F$13</f>
        <v>0</v>
      </c>
      <c r="M15" s="23">
        <f>'[1]District Court Family'!$F$13+'[1]District Court Family Appeals'!$F$13</f>
        <v>188</v>
      </c>
      <c r="N15" s="23">
        <f>'[1]CC Jud Sep &amp; Div'!$F$13</f>
        <v>0</v>
      </c>
      <c r="O15" s="25">
        <f>[1]ADMCA!$F$13</f>
        <v>0</v>
      </c>
    </row>
    <row r="16" spans="1:15" ht="15.5" x14ac:dyDescent="0.35">
      <c r="A16" s="18" t="s">
        <v>29</v>
      </c>
      <c r="B16" s="19">
        <v>2</v>
      </c>
      <c r="C16" s="20">
        <f>'[1]Total Applications'!$F$14</f>
        <v>26</v>
      </c>
      <c r="D16" s="20">
        <f>SUM('[1]Total Applications'!$C$14:$F$14)</f>
        <v>121</v>
      </c>
      <c r="E16" s="21">
        <f>'[1]Waiting Times 1st Cons'!$F$14</f>
        <v>6</v>
      </c>
      <c r="F16" s="21">
        <f>'[1]Number Waiting Priority Apps'!$F$14</f>
        <v>2</v>
      </c>
      <c r="G16" s="21">
        <f>'[1]Numbers Waiting 1st Cons'!$F$14</f>
        <v>13</v>
      </c>
      <c r="H16" s="8">
        <f>'[2]Waiting Times 2nd Cons'!$F14</f>
        <v>0</v>
      </c>
      <c r="I16" s="8">
        <f>'[2]Numbers Waiting 2nd Cons'!$F14</f>
        <v>0</v>
      </c>
      <c r="J16" s="22">
        <f>'[1]Number of 1st Cons Apps Held'!$F$14</f>
        <v>13</v>
      </c>
      <c r="K16" s="22">
        <f>'[2]Number of 2nd Cons Apps Held'!$F$14</f>
        <v>0</v>
      </c>
      <c r="L16" s="22">
        <f>'[1]Number of Priority Apps Held'!$F$14</f>
        <v>5</v>
      </c>
      <c r="M16" s="23">
        <f>'[1]District Court Family'!$F$14+'[1]District Court Family Appeals'!$F$14</f>
        <v>14</v>
      </c>
      <c r="N16" s="23">
        <f>'[1]CC Jud Sep &amp; Div'!$F$14</f>
        <v>0</v>
      </c>
      <c r="O16" s="25">
        <f>[1]ADMCA!$F$14</f>
        <v>1</v>
      </c>
    </row>
    <row r="17" spans="1:15" ht="15.5" x14ac:dyDescent="0.35">
      <c r="A17" s="18" t="s">
        <v>30</v>
      </c>
      <c r="B17" s="19">
        <v>3</v>
      </c>
      <c r="C17" s="20">
        <f>'[1]Total Applications'!$F$15</f>
        <v>28</v>
      </c>
      <c r="D17" s="20">
        <f>SUM('[1]Total Applications'!$C$15:$F$15)</f>
        <v>159</v>
      </c>
      <c r="E17" s="21">
        <f>'[1]Waiting Times 1st Cons'!$F$15</f>
        <v>55</v>
      </c>
      <c r="F17" s="21">
        <f>'[1]Number Waiting Priority Apps'!$F$15</f>
        <v>8</v>
      </c>
      <c r="G17" s="21">
        <f>'[1]Numbers Waiting 1st Cons'!$F$15</f>
        <v>65</v>
      </c>
      <c r="H17" s="8">
        <f>'[2]Waiting Times 2nd Cons'!$F15</f>
        <v>0</v>
      </c>
      <c r="I17" s="8">
        <f>'[2]Numbers Waiting 2nd Cons'!$F15</f>
        <v>0</v>
      </c>
      <c r="J17" s="22">
        <f>'[1]Number of 1st Cons Apps Held'!$F$15</f>
        <v>14</v>
      </c>
      <c r="K17" s="22">
        <f>'[2]Number of 2nd Cons Apps Held'!$F$15</f>
        <v>0</v>
      </c>
      <c r="L17" s="22">
        <f>'[1]Number of Priority Apps Held'!$F$15</f>
        <v>8</v>
      </c>
      <c r="M17" s="23">
        <f>'[1]District Court Family'!$F$15+'[1]District Court Family Appeals'!$F$15</f>
        <v>15</v>
      </c>
      <c r="N17" s="23">
        <f>'[1]CC Jud Sep &amp; Div'!$F$15</f>
        <v>0</v>
      </c>
      <c r="O17" s="25">
        <f>[1]ADMCA!$F$15</f>
        <v>4</v>
      </c>
    </row>
    <row r="18" spans="1:15" ht="15.5" x14ac:dyDescent="0.35">
      <c r="A18" s="18" t="s">
        <v>31</v>
      </c>
      <c r="B18" s="19">
        <v>6.5</v>
      </c>
      <c r="C18" s="20">
        <f>'[1]Total Applications'!$F$16</f>
        <v>42</v>
      </c>
      <c r="D18" s="20">
        <f>SUM('[1]Total Applications'!$C$16:$F$16)</f>
        <v>168</v>
      </c>
      <c r="E18" s="21">
        <f>'[1]Waiting Times 1st Cons'!$F$16</f>
        <v>24</v>
      </c>
      <c r="F18" s="21">
        <f>'[1]Number Waiting Priority Apps'!$F$16</f>
        <v>4</v>
      </c>
      <c r="G18" s="21">
        <f>'[1]Numbers Waiting 1st Cons'!$F$16</f>
        <v>39</v>
      </c>
      <c r="H18" s="8">
        <f>'[2]Waiting Times 2nd Cons'!$F17</f>
        <v>0</v>
      </c>
      <c r="I18" s="8">
        <f>'[2]Numbers Waiting 2nd Cons'!$F17</f>
        <v>0</v>
      </c>
      <c r="J18" s="22">
        <f>'[1]Number of 1st Cons Apps Held'!$F$16</f>
        <v>24</v>
      </c>
      <c r="K18" s="22">
        <f>'[2]Number of 2nd Cons Apps Held'!$F$17</f>
        <v>0</v>
      </c>
      <c r="L18" s="22">
        <f>'[1]Number of Priority Apps Held'!$F$16</f>
        <v>6</v>
      </c>
      <c r="M18" s="23">
        <f>'[1]District Court Family'!$F$16+'[1]District Court Family Appeals'!$F$16</f>
        <v>16</v>
      </c>
      <c r="N18" s="23">
        <f>'[1]CC Jud Sep &amp; Div'!$F$16</f>
        <v>0</v>
      </c>
      <c r="O18" s="25">
        <f>[1]ADMCA!$F$16</f>
        <v>1</v>
      </c>
    </row>
    <row r="19" spans="1:15" ht="31" x14ac:dyDescent="0.35">
      <c r="A19" s="18" t="s">
        <v>32</v>
      </c>
      <c r="B19" s="19">
        <v>5.6</v>
      </c>
      <c r="C19" s="20">
        <f>'[1]Total Applications'!$F$17</f>
        <v>95</v>
      </c>
      <c r="D19" s="20">
        <f>SUM('[1]Total Applications'!$C$17:$F$17)</f>
        <v>409</v>
      </c>
      <c r="E19" s="21">
        <f>'[1]Waiting Times 1st Cons'!$F$17</f>
        <v>20</v>
      </c>
      <c r="F19" s="21">
        <f>'[1]Number Waiting Priority Apps'!$F$17</f>
        <v>2</v>
      </c>
      <c r="G19" s="21">
        <f>'[1]Numbers Waiting 1st Cons'!$F$17</f>
        <v>19</v>
      </c>
      <c r="H19" s="8">
        <f>'[2]Waiting Times 2nd Cons'!$F18</f>
        <v>0</v>
      </c>
      <c r="I19" s="8">
        <f>'[2]Numbers Waiting 2nd Cons'!$F18</f>
        <v>0</v>
      </c>
      <c r="J19" s="22">
        <f>'[1]Number of 1st Cons Apps Held'!$F$17</f>
        <v>59</v>
      </c>
      <c r="K19" s="22">
        <f>'[2]Number of 2nd Cons Apps Held'!$F$18</f>
        <v>0</v>
      </c>
      <c r="L19" s="22">
        <f>'[1]Number of Priority Apps Held'!$F$17</f>
        <v>54</v>
      </c>
      <c r="M19" s="23">
        <f>'[1]District Court Family'!$F$17+'[1]District Court Family Appeals'!$F$17</f>
        <v>1</v>
      </c>
      <c r="N19" s="23">
        <f>'[1]CC Jud Sep &amp; Div'!$F$17</f>
        <v>0</v>
      </c>
      <c r="O19" s="27">
        <f>[1]ADMCA!$F$17</f>
        <v>0</v>
      </c>
    </row>
    <row r="20" spans="1:15" ht="15.5" x14ac:dyDescent="0.35">
      <c r="A20" s="18" t="s">
        <v>33</v>
      </c>
      <c r="B20" s="19">
        <v>4.5</v>
      </c>
      <c r="C20" s="20">
        <f>'[1]Total Applications'!$F$18</f>
        <v>15</v>
      </c>
      <c r="D20" s="20">
        <f>SUM('[1]Total Applications'!$C$18:$F$18)</f>
        <v>79</v>
      </c>
      <c r="E20" s="21">
        <f>'[1]Waiting Times 1st Cons'!$F$18</f>
        <v>44</v>
      </c>
      <c r="F20" s="21">
        <f>'[1]Number Waiting Priority Apps'!$F$18</f>
        <v>10</v>
      </c>
      <c r="G20" s="21">
        <f>'[1]Numbers Waiting 1st Cons'!$F$18</f>
        <v>99</v>
      </c>
      <c r="H20" s="8">
        <f>'[2]Waiting Times 2nd Cons'!$F19</f>
        <v>0</v>
      </c>
      <c r="I20" s="8">
        <f>'[2]Numbers Waiting 2nd Cons'!$F19</f>
        <v>0</v>
      </c>
      <c r="J20" s="22">
        <f>'[1]Number of 1st Cons Apps Held'!$F$18</f>
        <v>2</v>
      </c>
      <c r="K20" s="22">
        <f>'[2]Number of 2nd Cons Apps Held'!$F$19</f>
        <v>0</v>
      </c>
      <c r="L20" s="22">
        <f>'[1]Number of Priority Apps Held'!$F$18</f>
        <v>2</v>
      </c>
      <c r="M20" s="23">
        <f>'[1]District Court Family'!$F$18+'[1]District Court Family Appeals'!$F$18</f>
        <v>2</v>
      </c>
      <c r="N20" s="23">
        <f>'[1]CC Jud Sep &amp; Div'!$F$18</f>
        <v>9</v>
      </c>
      <c r="O20" s="28">
        <f>[1]ADMCA!$F$18</f>
        <v>0</v>
      </c>
    </row>
    <row r="21" spans="1:15" ht="15.5" x14ac:dyDescent="0.35">
      <c r="A21" s="18" t="s">
        <v>34</v>
      </c>
      <c r="B21" s="19">
        <v>5.65</v>
      </c>
      <c r="C21" s="20">
        <f>'[1]Total Applications'!$F$19</f>
        <v>40</v>
      </c>
      <c r="D21" s="20">
        <f>SUM('[1]Total Applications'!$C$19:$F$19)</f>
        <v>199</v>
      </c>
      <c r="E21" s="21">
        <f>'[1]Waiting Times 1st Cons'!$F$19</f>
        <v>12</v>
      </c>
      <c r="F21" s="21">
        <f>'[1]Number Waiting Priority Apps'!$F$19</f>
        <v>5</v>
      </c>
      <c r="G21" s="21">
        <f>'[1]Numbers Waiting 1st Cons'!$F$19</f>
        <v>33</v>
      </c>
      <c r="H21" s="8">
        <f>MAX('[2]Waiting Times 2nd Cons'!$F20:$F21)</f>
        <v>0</v>
      </c>
      <c r="I21" s="8">
        <f>SUM('[2]Numbers Waiting 2nd Cons'!$F20:$F21)</f>
        <v>0</v>
      </c>
      <c r="J21" s="22">
        <f>'[1]Number of 1st Cons Apps Held'!$F$19</f>
        <v>11</v>
      </c>
      <c r="K21" s="22">
        <f>'[2]Number of 2nd Cons Apps Held'!$F$20+'[2]Number of 2nd Cons Apps Held'!$F$21</f>
        <v>0</v>
      </c>
      <c r="L21" s="22">
        <f>'[1]Number of Priority Apps Held'!$F$19</f>
        <v>3</v>
      </c>
      <c r="M21" s="23">
        <f>'[1]District Court Family'!$F$19+'[1]District Court Family Appeals'!$F$19</f>
        <v>18</v>
      </c>
      <c r="N21" s="23">
        <f>'[1]CC Jud Sep &amp; Div'!$F$19</f>
        <v>0</v>
      </c>
      <c r="O21" s="27">
        <f>[1]ADMCA!$F$19</f>
        <v>3</v>
      </c>
    </row>
    <row r="22" spans="1:15" ht="15.5" x14ac:dyDescent="0.35">
      <c r="A22" s="18" t="s">
        <v>35</v>
      </c>
      <c r="B22" s="19">
        <v>3.5</v>
      </c>
      <c r="C22" s="20">
        <f>'[1]Total Applications'!$F$20</f>
        <v>41</v>
      </c>
      <c r="D22" s="20">
        <f>SUM('[1]Total Applications'!$C$20:$F$20)</f>
        <v>165</v>
      </c>
      <c r="E22" s="21">
        <f>'[1]Waiting Times 1st Cons'!$F$20</f>
        <v>10</v>
      </c>
      <c r="F22" s="21">
        <f>'[1]Number Waiting Priority Apps'!$F$20</f>
        <v>3</v>
      </c>
      <c r="G22" s="21">
        <f>'[1]Numbers Waiting 1st Cons'!$F$20</f>
        <v>26</v>
      </c>
      <c r="H22" s="8">
        <f>'[2]Waiting Times 2nd Cons'!$F22</f>
        <v>0</v>
      </c>
      <c r="I22" s="8">
        <f>'[2]Numbers Waiting 2nd Cons'!$F22</f>
        <v>0</v>
      </c>
      <c r="J22" s="22">
        <f>'[1]Number of 1st Cons Apps Held'!$F$20</f>
        <v>22</v>
      </c>
      <c r="K22" s="22">
        <f>'[2]Number of 2nd Cons Apps Held'!$F$22</f>
        <v>0</v>
      </c>
      <c r="L22" s="22">
        <f>'[1]Number of Priority Apps Held'!$F$20</f>
        <v>7</v>
      </c>
      <c r="M22" s="23">
        <f>'[1]District Court Family'!$F$20+'[1]District Court Family Appeals'!$F$20</f>
        <v>15</v>
      </c>
      <c r="N22" s="23">
        <f>'[1]CC Jud Sep &amp; Div'!$F$20</f>
        <v>0</v>
      </c>
      <c r="O22" s="27">
        <f>[1]ADMCA!$F$20</f>
        <v>1</v>
      </c>
    </row>
    <row r="23" spans="1:15" ht="15.5" x14ac:dyDescent="0.35">
      <c r="A23" s="18" t="s">
        <v>36</v>
      </c>
      <c r="B23" s="19">
        <v>4</v>
      </c>
      <c r="C23" s="20">
        <f>'[1]Total Applications'!$F$21</f>
        <v>55</v>
      </c>
      <c r="D23" s="20">
        <f>SUM('[1]Total Applications'!$C$21:$F$21)</f>
        <v>333</v>
      </c>
      <c r="E23" s="21">
        <f>'[1]Waiting Times 1st Cons'!$F$21</f>
        <v>31</v>
      </c>
      <c r="F23" s="21">
        <f>'[1]Number Waiting Priority Apps'!$F$21</f>
        <v>15</v>
      </c>
      <c r="G23" s="21">
        <f>'[1]Numbers Waiting 1st Cons'!$F$21</f>
        <v>107</v>
      </c>
      <c r="H23" s="8">
        <f>'[2]Waiting Times 2nd Cons'!$F23</f>
        <v>0</v>
      </c>
      <c r="I23" s="8">
        <f>'[2]Numbers Waiting 2nd Cons'!$F23</f>
        <v>0</v>
      </c>
      <c r="J23" s="22">
        <f>'[1]Number of 1st Cons Apps Held'!$F$21</f>
        <v>33</v>
      </c>
      <c r="K23" s="22">
        <f>'[2]Number of 2nd Cons Apps Held'!$F$23</f>
        <v>0</v>
      </c>
      <c r="L23" s="22">
        <f>'[1]Number of Priority Apps Held'!$F$21</f>
        <v>7</v>
      </c>
      <c r="M23" s="23">
        <f>'[1]District Court Family'!$F$21+'[1]District Court Family Appeals'!$F$21</f>
        <v>26</v>
      </c>
      <c r="N23" s="23">
        <f>'[1]CC Jud Sep &amp; Div'!$F$21</f>
        <v>0</v>
      </c>
      <c r="O23" s="27">
        <f>[1]ADMCA!$F$21</f>
        <v>3</v>
      </c>
    </row>
    <row r="24" spans="1:15" ht="15.5" x14ac:dyDescent="0.35">
      <c r="A24" s="18" t="s">
        <v>37</v>
      </c>
      <c r="B24" s="19">
        <v>4</v>
      </c>
      <c r="C24" s="20">
        <f>'[1]Total Applications'!$F$22</f>
        <v>45</v>
      </c>
      <c r="D24" s="20">
        <f>SUM('[1]Total Applications'!$C$22:$F$22)</f>
        <v>149</v>
      </c>
      <c r="E24" s="21">
        <f>'[1]Waiting Times 1st Cons'!$F$22</f>
        <v>26</v>
      </c>
      <c r="F24" s="21">
        <f>'[1]Number Waiting Priority Apps'!$F$22</f>
        <v>8</v>
      </c>
      <c r="G24" s="21">
        <f>'[1]Numbers Waiting 1st Cons'!$F$22</f>
        <v>52</v>
      </c>
      <c r="H24" s="8">
        <f>'[2]Waiting Times 2nd Cons'!$F24</f>
        <v>0</v>
      </c>
      <c r="I24" s="8">
        <f>'[2]Numbers Waiting 2nd Cons'!$F24</f>
        <v>0</v>
      </c>
      <c r="J24" s="22">
        <f>'[1]Number of 1st Cons Apps Held'!$F$22</f>
        <v>18</v>
      </c>
      <c r="K24" s="22">
        <f>'[2]Number of 2nd Cons Apps Held'!$F$24</f>
        <v>0</v>
      </c>
      <c r="L24" s="22">
        <f>'[1]Number of Priority Apps Held'!$F$22</f>
        <v>12</v>
      </c>
      <c r="M24" s="23">
        <f>'[1]District Court Family'!$F$22+'[1]District Court Family Appeals'!$F$22</f>
        <v>17</v>
      </c>
      <c r="N24" s="23">
        <f>'[1]CC Jud Sep &amp; Div'!$F$22</f>
        <v>0</v>
      </c>
      <c r="O24" s="27">
        <f>[1]ADMCA!$F$22</f>
        <v>0</v>
      </c>
    </row>
    <row r="25" spans="1:15" ht="15.5" x14ac:dyDescent="0.35">
      <c r="A25" s="18" t="s">
        <v>38</v>
      </c>
      <c r="B25" s="19">
        <v>3.55</v>
      </c>
      <c r="C25" s="20">
        <f>'[1]Total Applications'!$F$26</f>
        <v>12</v>
      </c>
      <c r="D25" s="20">
        <f>SUM('[1]Total Applications'!$C$26:$F$26)</f>
        <v>63</v>
      </c>
      <c r="E25" s="21">
        <f>'[1]Waiting Times 1st Cons'!$F$26</f>
        <v>0</v>
      </c>
      <c r="F25" s="21">
        <f>'[1]Number Waiting Priority Apps'!$F$26</f>
        <v>0</v>
      </c>
      <c r="G25" s="21">
        <f>'[1]Numbers Waiting 1st Cons'!$F$26</f>
        <v>0</v>
      </c>
      <c r="H25" s="8">
        <f>'[2]Waiting Times 2nd Cons'!$F25</f>
        <v>0</v>
      </c>
      <c r="I25" s="8">
        <f>'[2]Numbers Waiting 2nd Cons'!$F25</f>
        <v>0</v>
      </c>
      <c r="J25" s="22">
        <f>'[1]Number of 1st Cons Apps Held'!$F$26</f>
        <v>6</v>
      </c>
      <c r="K25" s="22">
        <f>'[2]Number of 2nd Cons Apps Held'!$F$24</f>
        <v>0</v>
      </c>
      <c r="L25" s="22">
        <f>'[1]Number of Priority Apps Held'!$F$26</f>
        <v>3</v>
      </c>
      <c r="M25" s="23">
        <f>'[1]District Court Family'!$F$26+'[1]District Court Family Appeals'!$F$26</f>
        <v>0</v>
      </c>
      <c r="N25" s="23">
        <f>'[1]CC Jud Sep &amp; Div'!$F$26</f>
        <v>0</v>
      </c>
      <c r="O25" s="28">
        <f>[1]ADMCA!$F$26</f>
        <v>0</v>
      </c>
    </row>
    <row r="26" spans="1:15" ht="31" x14ac:dyDescent="0.35">
      <c r="A26" s="18" t="s">
        <v>39</v>
      </c>
      <c r="B26" s="19">
        <v>1.75</v>
      </c>
      <c r="C26" s="20">
        <f>'[1]Total Applications'!$F$23</f>
        <v>47</v>
      </c>
      <c r="D26" s="20">
        <f>SUM('[1]Total Applications'!$C$23:$F$23)</f>
        <v>183</v>
      </c>
      <c r="E26" s="21">
        <f>'[1]Waiting Times 1st Cons'!$F$23</f>
        <v>41</v>
      </c>
      <c r="F26" s="21">
        <f>'[1]Number Waiting Priority Apps'!$F$23</f>
        <v>4</v>
      </c>
      <c r="G26" s="21">
        <f>'[1]Numbers Waiting 1st Cons'!$F$23</f>
        <v>23</v>
      </c>
      <c r="H26" s="8"/>
      <c r="I26" s="8"/>
      <c r="J26" s="22">
        <f>'[1]Number of 1st Cons Apps Held'!$F$23</f>
        <v>14</v>
      </c>
      <c r="K26" s="22">
        <f>'[2]Number of 2nd Cons Apps Held'!$F$25</f>
        <v>0</v>
      </c>
      <c r="L26" s="22">
        <f>'[1]Number of Priority Apps Held'!$F$23</f>
        <v>13</v>
      </c>
      <c r="M26" s="23">
        <f>'[1]District Court Family'!$F$23+'[1]District Court Family Appeals'!$F$23</f>
        <v>0</v>
      </c>
      <c r="N26" s="23">
        <f>'[1]CC Jud Sep &amp; Div'!$F$23</f>
        <v>0</v>
      </c>
      <c r="O26" s="28">
        <f>[1]ADMCA!$F$23</f>
        <v>18</v>
      </c>
    </row>
    <row r="27" spans="1:15" ht="15.5" x14ac:dyDescent="0.35">
      <c r="A27" s="18" t="s">
        <v>40</v>
      </c>
      <c r="B27" s="19">
        <v>2.7816999999999998</v>
      </c>
      <c r="C27" s="20">
        <f>'[1]Total Applications'!$F$24+'[1]Total Applications'!$F$25</f>
        <v>31</v>
      </c>
      <c r="D27" s="20">
        <f>SUM('[1]Total Applications'!$C$24:$F$25)</f>
        <v>139</v>
      </c>
      <c r="E27" s="21">
        <f>'[1]Waiting Times 1st Cons'!$F$24+'[1]Waiting Times 1st Cons'!$F$25</f>
        <v>31</v>
      </c>
      <c r="F27" s="21">
        <f>'[1]Number Waiting Priority Apps'!$F$24+'[1]Number Waiting Priority Apps'!$F$25</f>
        <v>0</v>
      </c>
      <c r="G27" s="21">
        <f>'[1]Numbers Waiting 1st Cons'!$F$24+'[1]Numbers Waiting 1st Cons'!$F$25</f>
        <v>25</v>
      </c>
      <c r="H27" s="8">
        <f>MAX('[2]Waiting Times 2nd Cons'!$F25:F26)</f>
        <v>0</v>
      </c>
      <c r="I27" s="8">
        <f>SUM('[2]Numbers Waiting 2nd Cons'!$F25:F26)</f>
        <v>0</v>
      </c>
      <c r="J27" s="22">
        <f>'[1]Number of 1st Cons Apps Held'!$F$24+'[1]Number of 1st Cons Apps Held'!$F$25</f>
        <v>9</v>
      </c>
      <c r="K27" s="22">
        <f>'[2]Number of 2nd Cons Apps Held'!$F$26+'[2]Number of 2nd Cons Apps Held'!$F$27</f>
        <v>0</v>
      </c>
      <c r="L27" s="22">
        <f>'[1]Number of Priority Apps Held'!$F$24+'[1]Number of Priority Apps Held'!$F$25</f>
        <v>5</v>
      </c>
      <c r="M27" s="23">
        <f>'[1]District Court Family'!$F$24+'[1]District Court Family'!$F$25+'[1]District Court Family Appeals'!$F$24+'[1]District Court Family Appeals'!$F$25</f>
        <v>20</v>
      </c>
      <c r="N27" s="23">
        <f>'[1]CC Jud Sep &amp; Div'!$F$24+'[1]CC Jud Sep &amp; Div'!$F$25</f>
        <v>0</v>
      </c>
      <c r="O27" s="27">
        <f>[1]ADMCA!$F$24+[1]ADMCA!$F$25</f>
        <v>0</v>
      </c>
    </row>
    <row r="28" spans="1:15" ht="15.5" x14ac:dyDescent="0.35">
      <c r="A28" s="18" t="s">
        <v>41</v>
      </c>
      <c r="B28" s="19">
        <v>1</v>
      </c>
      <c r="C28" s="20">
        <f>'[1]Total Applications'!$F$27</f>
        <v>33</v>
      </c>
      <c r="D28" s="20">
        <f>SUM('[1]Total Applications'!$C$27:$F$27)</f>
        <v>141</v>
      </c>
      <c r="E28" s="21">
        <f>'[1]Waiting Times 1st Cons'!$F$27</f>
        <v>48</v>
      </c>
      <c r="F28" s="21">
        <f>'[1]Number Waiting Priority Apps'!$F$27</f>
        <v>6</v>
      </c>
      <c r="G28" s="21">
        <f>'[1]Numbers Waiting 1st Cons'!$F$27</f>
        <v>106</v>
      </c>
      <c r="H28" s="8">
        <f>'[2]Waiting Times 2nd Cons'!$F28</f>
        <v>0</v>
      </c>
      <c r="I28" s="8">
        <f>'[2]Numbers Waiting 2nd Cons'!$F28</f>
        <v>0</v>
      </c>
      <c r="J28" s="22">
        <f>'[1]Number of 1st Cons Apps Held'!$F$27</f>
        <v>0</v>
      </c>
      <c r="K28" s="22">
        <f>'[2]Number of 2nd Cons Apps Held'!$F$29</f>
        <v>0</v>
      </c>
      <c r="L28" s="22">
        <f>'[1]Number of Priority Apps Held'!$F$27</f>
        <v>0</v>
      </c>
      <c r="M28" s="23">
        <f>'[1]District Court Family'!$F$27+'[1]District Court Family Appeals'!$F$27</f>
        <v>16</v>
      </c>
      <c r="N28" s="23">
        <f>'[1]CC Jud Sep &amp; Div'!$F$27</f>
        <v>0</v>
      </c>
      <c r="O28" s="27">
        <f>[1]ADMCA!$F$27</f>
        <v>4</v>
      </c>
    </row>
    <row r="29" spans="1:15" ht="15.5" x14ac:dyDescent="0.35">
      <c r="A29" s="18" t="s">
        <v>42</v>
      </c>
      <c r="B29" s="19">
        <v>3.75</v>
      </c>
      <c r="C29" s="20">
        <f>'[1]Total Applications'!$F$28</f>
        <v>34</v>
      </c>
      <c r="D29" s="20">
        <f>SUM('[1]Total Applications'!$C$28:$F$28)</f>
        <v>140</v>
      </c>
      <c r="E29" s="21">
        <f>'[1]Waiting Times 1st Cons'!$F$28</f>
        <v>16</v>
      </c>
      <c r="F29" s="21">
        <f>'[1]Number Waiting Priority Apps'!$F$28</f>
        <v>6</v>
      </c>
      <c r="G29" s="21">
        <f>'[1]Numbers Waiting 1st Cons'!$F$28</f>
        <v>45</v>
      </c>
      <c r="H29" s="8">
        <f>'[2]Waiting Times 2nd Cons'!$F29</f>
        <v>0</v>
      </c>
      <c r="I29" s="8">
        <f>'[2]Numbers Waiting 2nd Cons'!$F29</f>
        <v>0</v>
      </c>
      <c r="J29" s="22">
        <f>'[1]Number of 1st Cons Apps Held'!$F$28</f>
        <v>17</v>
      </c>
      <c r="K29" s="22">
        <f>'[2]Number of 2nd Cons Apps Held'!$F$30</f>
        <v>0</v>
      </c>
      <c r="L29" s="22">
        <f>'[1]Number of Priority Apps Held'!$F$28</f>
        <v>7</v>
      </c>
      <c r="M29" s="23">
        <f>'[1]District Court Family'!$F$28+'[1]District Court Family Appeals'!$F$28</f>
        <v>19</v>
      </c>
      <c r="N29" s="23">
        <f>'[1]CC Jud Sep &amp; Div'!$F$28</f>
        <v>0</v>
      </c>
      <c r="O29" s="28">
        <f>[1]ADMCA!$F$28</f>
        <v>2</v>
      </c>
    </row>
    <row r="30" spans="1:15" ht="15.5" x14ac:dyDescent="0.35">
      <c r="A30" s="18" t="s">
        <v>43</v>
      </c>
      <c r="B30" s="19">
        <v>2.75</v>
      </c>
      <c r="C30" s="20">
        <f>'[1]Total Applications'!$F$29</f>
        <v>37</v>
      </c>
      <c r="D30" s="20">
        <f>SUM('[1]Total Applications'!$C$29:$F$29)</f>
        <v>117</v>
      </c>
      <c r="E30" s="21">
        <f>'[1]Waiting Times 1st Cons'!$F$29</f>
        <v>9</v>
      </c>
      <c r="F30" s="21">
        <f>'[1]Number Waiting Priority Apps'!$F$29</f>
        <v>1</v>
      </c>
      <c r="G30" s="21">
        <f>'[1]Numbers Waiting 1st Cons'!$F$29</f>
        <v>13</v>
      </c>
      <c r="H30" s="8">
        <f>'[2]Waiting Times 2nd Cons'!$F30</f>
        <v>0</v>
      </c>
      <c r="I30" s="8">
        <f>'[2]Numbers Waiting 2nd Cons'!$F30</f>
        <v>0</v>
      </c>
      <c r="J30" s="22">
        <f>'[1]Number of 1st Cons Apps Held'!$F$29</f>
        <v>16</v>
      </c>
      <c r="K30" s="22">
        <f>'[2]Number of 2nd Cons Apps Held'!$F$31</f>
        <v>0</v>
      </c>
      <c r="L30" s="22">
        <f>'[1]Number of Priority Apps Held'!$F$29</f>
        <v>3</v>
      </c>
      <c r="M30" s="23">
        <f>'[1]District Court Family'!$F$29+'[1]District Court Family Appeals'!$F$29</f>
        <v>16</v>
      </c>
      <c r="N30" s="23">
        <f>'[1]CC Jud Sep &amp; Div'!$F$29</f>
        <v>0</v>
      </c>
      <c r="O30" s="27">
        <f>[1]ADMCA!$F$29</f>
        <v>10</v>
      </c>
    </row>
    <row r="31" spans="1:15" ht="15.5" x14ac:dyDescent="0.35">
      <c r="A31" s="18" t="s">
        <v>44</v>
      </c>
      <c r="B31" s="19">
        <v>1.75</v>
      </c>
      <c r="C31" s="20">
        <f>'[1]Total Applications'!$F$30</f>
        <v>40</v>
      </c>
      <c r="D31" s="20">
        <f>SUM('[1]Total Applications'!$C$30:$F$30)</f>
        <v>125</v>
      </c>
      <c r="E31" s="21">
        <f>'[1]Waiting Times 1st Cons'!$F$30</f>
        <v>27</v>
      </c>
      <c r="F31" s="21">
        <f>'[1]Number Waiting Priority Apps'!$F$30</f>
        <v>11</v>
      </c>
      <c r="G31" s="21">
        <f>'[1]Numbers Waiting 1st Cons'!$F$30</f>
        <v>41</v>
      </c>
      <c r="H31" s="8">
        <f>'[2]Waiting Times 2nd Cons'!$F31</f>
        <v>0</v>
      </c>
      <c r="I31" s="8">
        <f>'[2]Numbers Waiting 2nd Cons'!$F31</f>
        <v>0</v>
      </c>
      <c r="J31" s="22">
        <f>'[1]Number of 1st Cons Apps Held'!$F$30</f>
        <v>5</v>
      </c>
      <c r="K31" s="22">
        <f>'[2]Number of 2nd Cons Apps Held'!$F$32</f>
        <v>0</v>
      </c>
      <c r="L31" s="22">
        <f>'[1]Number of Priority Apps Held'!$F$30</f>
        <v>2</v>
      </c>
      <c r="M31" s="23">
        <f>'[1]District Court Family'!$F$30+'[1]District Court Family Appeals'!$F$30</f>
        <v>22</v>
      </c>
      <c r="N31" s="23">
        <f>'[1]CC Jud Sep &amp; Div'!$F$30</f>
        <v>0</v>
      </c>
      <c r="O31" s="29">
        <f>[1]ADMCA!$F$30</f>
        <v>2</v>
      </c>
    </row>
    <row r="32" spans="1:15" ht="15.5" x14ac:dyDescent="0.35">
      <c r="A32" s="18" t="s">
        <v>45</v>
      </c>
      <c r="B32" s="19">
        <v>2.5499999999999998</v>
      </c>
      <c r="C32" s="20">
        <f>'[1]Total Applications'!$F$31</f>
        <v>14</v>
      </c>
      <c r="D32" s="20">
        <f>SUM('[1]Total Applications'!$C$31:$F$31)</f>
        <v>72</v>
      </c>
      <c r="E32" s="21">
        <f>'[1]Waiting Times 1st Cons'!$F$31</f>
        <v>60</v>
      </c>
      <c r="F32" s="21">
        <f>'[1]Number Waiting Priority Apps'!$F$31</f>
        <v>8</v>
      </c>
      <c r="G32" s="21">
        <f>'[1]Numbers Waiting 1st Cons'!$F$31</f>
        <v>119</v>
      </c>
      <c r="H32" s="8">
        <f>'[2]Waiting Times 2nd Cons'!$F32</f>
        <v>0</v>
      </c>
      <c r="I32" s="8">
        <f>'[2]Numbers Waiting 2nd Cons'!$F32</f>
        <v>0</v>
      </c>
      <c r="J32" s="22">
        <f>'[1]Number of 1st Cons Apps Held'!$F$31</f>
        <v>10</v>
      </c>
      <c r="K32" s="22">
        <f>'[2]Number of 2nd Cons Apps Held'!$F$33</f>
        <v>0</v>
      </c>
      <c r="L32" s="22">
        <f>'[1]Number of Priority Apps Held'!$F$31</f>
        <v>3</v>
      </c>
      <c r="M32" s="23">
        <f>'[1]District Court Family'!$F$31+'[1]District Court Family Appeals'!$F$31</f>
        <v>1</v>
      </c>
      <c r="N32" s="23">
        <f>'[1]CC Jud Sep &amp; Div'!$F$31</f>
        <v>0</v>
      </c>
      <c r="O32" s="29">
        <f>[1]ADMCA!$F$31</f>
        <v>0</v>
      </c>
    </row>
    <row r="33" spans="1:15" ht="15.5" x14ac:dyDescent="0.35">
      <c r="A33" s="18" t="s">
        <v>46</v>
      </c>
      <c r="B33" s="19">
        <v>4.8</v>
      </c>
      <c r="C33" s="20">
        <f>'[1]Total Applications'!$F$32</f>
        <v>47</v>
      </c>
      <c r="D33" s="20">
        <f>SUM('[1]Total Applications'!$C$32:$F$32)</f>
        <v>205</v>
      </c>
      <c r="E33" s="21">
        <f>'[1]Waiting Times 1st Cons'!$F$32</f>
        <v>35</v>
      </c>
      <c r="F33" s="21">
        <f>'[1]Number Waiting Priority Apps'!$F$32</f>
        <v>14</v>
      </c>
      <c r="G33" s="21">
        <f>'[1]Numbers Waiting 1st Cons'!$F$32</f>
        <v>143</v>
      </c>
      <c r="H33" s="8">
        <f>MAX('[2]Waiting Times 2nd Cons'!$F33)</f>
        <v>0</v>
      </c>
      <c r="I33" s="8">
        <f>SUM('[2]Numbers Waiting 2nd Cons'!$F33)</f>
        <v>0</v>
      </c>
      <c r="J33" s="22">
        <f>'[1]Number of 1st Cons Apps Held'!$F$32</f>
        <v>5</v>
      </c>
      <c r="K33" s="22">
        <f>'[2]Number of 2nd Cons Apps Held'!$F$34+'[2]Number of 2nd Cons Apps Held'!$F$35</f>
        <v>0</v>
      </c>
      <c r="L33" s="22">
        <f>'[1]Number of Priority Apps Held'!$F$32</f>
        <v>5</v>
      </c>
      <c r="M33" s="23">
        <f>'[1]District Court Family'!$F$32+'[1]District Court Family Appeals'!$F$32</f>
        <v>7</v>
      </c>
      <c r="N33" s="23">
        <f>'[1]CC Jud Sep &amp; Div'!$F$32</f>
        <v>0</v>
      </c>
      <c r="O33" s="24">
        <f>[1]ADMCA!$F$32</f>
        <v>0</v>
      </c>
    </row>
    <row r="34" spans="1:15" ht="15.5" x14ac:dyDescent="0.35">
      <c r="A34" s="26" t="s">
        <v>47</v>
      </c>
      <c r="B34" s="19">
        <v>8.15</v>
      </c>
      <c r="C34" s="20">
        <f>'[1]Total Applications'!$F$33</f>
        <v>800</v>
      </c>
      <c r="D34" s="20">
        <f>SUM('[1]Total Applications'!$C$33:$F$33)</f>
        <v>2597</v>
      </c>
      <c r="E34" s="21">
        <f>'[1]Waiting Times 1st Cons'!$F$33</f>
        <v>0</v>
      </c>
      <c r="F34" s="21">
        <f>'[1]Number Waiting Priority Apps'!$F$33</f>
        <v>0</v>
      </c>
      <c r="G34" s="21">
        <f>'[1]Numbers Waiting 1st Cons'!$F$33</f>
        <v>0</v>
      </c>
      <c r="H34" s="8">
        <f>MAX('[2]Waiting Times 2nd Cons'!$F34)</f>
        <v>0</v>
      </c>
      <c r="I34" s="8">
        <f>SUM('[2]Numbers Waiting 2nd Cons'!$F34)</f>
        <v>0</v>
      </c>
      <c r="J34" s="22">
        <f>'[1]Number of 1st Cons Apps Held'!$F$33</f>
        <v>85</v>
      </c>
      <c r="K34" s="22">
        <f>'[2]Number of 2nd Cons Apps Held'!$F$34+'[2]Number of 2nd Cons Apps Held'!$F$35</f>
        <v>0</v>
      </c>
      <c r="L34" s="22">
        <f>'[1]Number of Priority Apps Held'!$F$33</f>
        <v>84</v>
      </c>
      <c r="M34" s="23">
        <f>'[1]District Court Family'!$F$33+'[1]District Court Family Appeals'!$F$33</f>
        <v>0</v>
      </c>
      <c r="N34" s="23">
        <f>'[1]CC Jud Sep &amp; Div'!$F$33</f>
        <v>0</v>
      </c>
      <c r="O34" s="28">
        <f>[1]ADMCA!$F$33</f>
        <v>0</v>
      </c>
    </row>
    <row r="35" spans="1:15" ht="15.5" x14ac:dyDescent="0.35">
      <c r="A35" s="18" t="s">
        <v>48</v>
      </c>
      <c r="B35" s="19">
        <v>2.25</v>
      </c>
      <c r="C35" s="20">
        <f>'[1]Total Applications'!$F$34</f>
        <v>33</v>
      </c>
      <c r="D35" s="20">
        <f>SUM('[1]Total Applications'!$C$34:$F$34)</f>
        <v>89</v>
      </c>
      <c r="E35" s="21">
        <f>'[1]Waiting Times 1st Cons'!$F$34</f>
        <v>41</v>
      </c>
      <c r="F35" s="21">
        <f>'[1]Number Waiting Priority Apps'!$F$34</f>
        <v>4</v>
      </c>
      <c r="G35" s="21">
        <f>'[1]Numbers Waiting 1st Cons'!$F$34</f>
        <v>88</v>
      </c>
      <c r="H35" s="8">
        <f>'[2]Waiting Times 2nd Cons'!$F35</f>
        <v>0</v>
      </c>
      <c r="I35" s="8">
        <f>'[2]Numbers Waiting 2nd Cons'!$F35</f>
        <v>0</v>
      </c>
      <c r="J35" s="22">
        <f>'[1]Number of 1st Cons Apps Held'!$F$34</f>
        <v>20</v>
      </c>
      <c r="K35" s="22">
        <f>'[2]Number of 2nd Cons Apps Held'!$F$36</f>
        <v>0</v>
      </c>
      <c r="L35" s="22">
        <f>'[1]Number of Priority Apps Held'!$F$34</f>
        <v>9</v>
      </c>
      <c r="M35" s="23">
        <f>'[1]District Court Family'!$F$34+'[1]District Court Family Appeals'!$F$34</f>
        <v>0</v>
      </c>
      <c r="N35" s="23">
        <f>'[1]CC Jud Sep &amp; Div'!$F$34</f>
        <v>0</v>
      </c>
      <c r="O35" s="27">
        <f>[1]ADMCA!$F$34</f>
        <v>2</v>
      </c>
    </row>
    <row r="36" spans="1:15" ht="15.5" x14ac:dyDescent="0.35">
      <c r="A36" s="18" t="s">
        <v>49</v>
      </c>
      <c r="B36" s="19">
        <v>3.75</v>
      </c>
      <c r="C36" s="20">
        <f>'[1]Total Applications'!$F$35</f>
        <v>51</v>
      </c>
      <c r="D36" s="20">
        <f>SUM('[1]Total Applications'!$C$35:$F$35)</f>
        <v>177</v>
      </c>
      <c r="E36" s="21">
        <f>'[1]Waiting Times 1st Cons'!$F$35</f>
        <v>21</v>
      </c>
      <c r="F36" s="21">
        <f>'[1]Number Waiting Priority Apps'!$F$35</f>
        <v>8</v>
      </c>
      <c r="G36" s="21">
        <f>'[1]Numbers Waiting 1st Cons'!$F$35</f>
        <v>50</v>
      </c>
      <c r="H36" s="8">
        <f>'[2]Waiting Times 2nd Cons'!$F36</f>
        <v>0</v>
      </c>
      <c r="I36" s="8">
        <f>'[2]Numbers Waiting 2nd Cons'!$F36</f>
        <v>0</v>
      </c>
      <c r="J36" s="22">
        <f>'[1]Number of 1st Cons Apps Held'!$F$35</f>
        <v>16</v>
      </c>
      <c r="K36" s="22">
        <f>'[2]Number of 2nd Cons Apps Held'!$F$37</f>
        <v>0</v>
      </c>
      <c r="L36" s="22">
        <f>'[1]Number of Priority Apps Held'!$F$35</f>
        <v>5</v>
      </c>
      <c r="M36" s="23">
        <f>'[1]District Court Family'!$F$35+'[1]District Court Family Appeals'!$F$35</f>
        <v>22</v>
      </c>
      <c r="N36" s="23">
        <f>'[1]CC Jud Sep &amp; Div'!$F$35</f>
        <v>0</v>
      </c>
      <c r="O36" s="29">
        <f>[1]ADMCA!$F$35</f>
        <v>0</v>
      </c>
    </row>
    <row r="37" spans="1:15" ht="15.5" x14ac:dyDescent="0.35">
      <c r="A37" s="18" t="s">
        <v>50</v>
      </c>
      <c r="B37" s="30">
        <v>1</v>
      </c>
      <c r="C37" s="20">
        <f>'[1]Total Applications'!$F$36</f>
        <v>18</v>
      </c>
      <c r="D37" s="20">
        <f>SUM('[1]Total Applications'!$C$36:$F$36)</f>
        <v>67</v>
      </c>
      <c r="E37" s="21">
        <f>'[1]Waiting Times 1st Cons'!$F$36</f>
        <v>13</v>
      </c>
      <c r="F37" s="21">
        <f>'[1]Number Waiting Priority Apps'!$F$36</f>
        <v>0</v>
      </c>
      <c r="G37" s="21">
        <f>'[1]Numbers Waiting 1st Cons'!$F$36</f>
        <v>9</v>
      </c>
      <c r="H37" s="8">
        <f>'[2]Waiting Times 2nd Cons'!$F37</f>
        <v>0</v>
      </c>
      <c r="I37" s="8">
        <f>'[2]Numbers Waiting 2nd Cons'!$F37</f>
        <v>0</v>
      </c>
      <c r="J37" s="22">
        <f>'[1]Number of 1st Cons Apps Held'!$F$36</f>
        <v>1</v>
      </c>
      <c r="K37" s="22">
        <f>'[2]Number of 2nd Cons Apps Held'!$F$38</f>
        <v>0</v>
      </c>
      <c r="L37" s="22">
        <f>'[1]Number of Priority Apps Held'!$F$36</f>
        <v>0</v>
      </c>
      <c r="M37" s="23">
        <f>'[1]District Court Family'!$F$36+'[1]District Court Family Appeals'!$F$36</f>
        <v>6</v>
      </c>
      <c r="N37" s="23">
        <f>'[1]CC Jud Sep &amp; Div'!$F$36</f>
        <v>0</v>
      </c>
      <c r="O37" s="29">
        <f>[1]ADMCA!$F$36</f>
        <v>0</v>
      </c>
    </row>
    <row r="38" spans="1:15" ht="15.5" x14ac:dyDescent="0.35">
      <c r="A38" s="18" t="s">
        <v>51</v>
      </c>
      <c r="B38" s="9">
        <v>2.4</v>
      </c>
      <c r="C38" s="20">
        <f>'[1]Total Applications'!$F$37</f>
        <v>45</v>
      </c>
      <c r="D38" s="20">
        <f>SUM('[1]Total Applications'!$C$37:$F$37)</f>
        <v>150</v>
      </c>
      <c r="E38" s="21">
        <f>'[1]Waiting Times 1st Cons'!$F$37</f>
        <v>29</v>
      </c>
      <c r="F38" s="21">
        <f>'[1]Number Waiting Priority Apps'!$F$37</f>
        <v>12</v>
      </c>
      <c r="G38" s="21">
        <f>'[1]Numbers Waiting 1st Cons'!$F$37</f>
        <v>58</v>
      </c>
      <c r="H38" s="8">
        <f>'[2]Waiting Times 2nd Cons'!$F38</f>
        <v>0</v>
      </c>
      <c r="I38" s="8">
        <f>'[2]Numbers Waiting 2nd Cons'!$F38</f>
        <v>0</v>
      </c>
      <c r="J38" s="22">
        <f>'[1]Number of 1st Cons Apps Held'!$F$37</f>
        <v>13</v>
      </c>
      <c r="K38" s="22">
        <f>'[2]Number of 2nd Cons Apps Held'!$F$39</f>
        <v>0</v>
      </c>
      <c r="L38" s="22">
        <f>'[1]Number of Priority Apps Held'!$F$37</f>
        <v>4</v>
      </c>
      <c r="M38" s="23">
        <f>'[1]District Court Family'!$F$37+'[1]District Court Family Appeals'!$F$37</f>
        <v>23</v>
      </c>
      <c r="N38" s="23">
        <f>'[1]CC Jud Sep &amp; Div'!$F$37</f>
        <v>0</v>
      </c>
      <c r="O38" s="28">
        <f>[1]ADMCA!$F$37</f>
        <v>3</v>
      </c>
    </row>
    <row r="39" spans="1:15" ht="15.5" x14ac:dyDescent="0.35">
      <c r="A39" s="18" t="s">
        <v>52</v>
      </c>
      <c r="B39" s="9">
        <v>3.45</v>
      </c>
      <c r="C39" s="20">
        <f>'[1]Total Applications'!$F$38</f>
        <v>25</v>
      </c>
      <c r="D39" s="20">
        <f>SUM('[1]Total Applications'!$C$38:$F$38)</f>
        <v>112</v>
      </c>
      <c r="E39" s="21">
        <f>'[1]Waiting Times 1st Cons'!$F$38</f>
        <v>29</v>
      </c>
      <c r="F39" s="21">
        <f>'[1]Number Waiting Priority Apps'!$F$38</f>
        <v>1</v>
      </c>
      <c r="G39" s="21">
        <f>'[1]Numbers Waiting 1st Cons'!$F$38</f>
        <v>32</v>
      </c>
      <c r="H39" s="8">
        <f>'[2]Waiting Times 2nd Cons'!$F39</f>
        <v>0</v>
      </c>
      <c r="I39" s="8">
        <f>'[2]Numbers Waiting 2nd Cons'!$F39</f>
        <v>0</v>
      </c>
      <c r="J39" s="22">
        <f>'[1]Number of 1st Cons Apps Held'!$F$38</f>
        <v>12</v>
      </c>
      <c r="K39" s="22">
        <f>'[2]Number of 2nd Cons Apps Held'!$F$39</f>
        <v>0</v>
      </c>
      <c r="L39" s="22">
        <f>'[1]Number of Priority Apps Held'!$F$38</f>
        <v>3</v>
      </c>
      <c r="M39" s="23">
        <f>'[1]District Court Family'!$F$38+'[1]District Court Family Appeals'!$F$38</f>
        <v>8</v>
      </c>
      <c r="N39" s="23">
        <f>'[1]CC Jud Sep &amp; Div'!$F$38</f>
        <v>0</v>
      </c>
      <c r="O39" s="25">
        <f>[1]ADMCA!$F$38</f>
        <v>3</v>
      </c>
    </row>
    <row r="40" spans="1:15" ht="15.5" x14ac:dyDescent="0.35">
      <c r="A40" s="18" t="s">
        <v>53</v>
      </c>
      <c r="B40" s="9">
        <v>2.35</v>
      </c>
      <c r="C40" s="20">
        <f>'[1]Total Applications'!$F$39</f>
        <v>34</v>
      </c>
      <c r="D40" s="20">
        <f>SUM('[1]Total Applications'!$C$39:$F$39)</f>
        <v>160</v>
      </c>
      <c r="E40" s="21">
        <f>'[1]Waiting Times 1st Cons'!$F$39</f>
        <v>29</v>
      </c>
      <c r="F40" s="21">
        <f>'[1]Number Waiting Priority Apps'!$F$39</f>
        <v>8</v>
      </c>
      <c r="G40" s="21">
        <f>'[1]Numbers Waiting 1st Cons'!$F$39</f>
        <v>59</v>
      </c>
      <c r="H40" s="8">
        <f>'[2]Waiting Times 2nd Cons'!$F40</f>
        <v>0</v>
      </c>
      <c r="I40" s="8">
        <f>'[2]Numbers Waiting 2nd Cons'!$F40</f>
        <v>0</v>
      </c>
      <c r="J40" s="22">
        <f>'[1]Number of 1st Cons Apps Held'!$F$39</f>
        <v>1</v>
      </c>
      <c r="K40" s="22">
        <f>'[2]Number of 2nd Cons Apps Held'!$F$40</f>
        <v>0</v>
      </c>
      <c r="L40" s="22">
        <f>'[1]Number of Priority Apps Held'!$F$39</f>
        <v>1</v>
      </c>
      <c r="M40" s="23">
        <f>'[1]District Court Family'!$F$39+'[1]District Court Family Appeals'!$F$39</f>
        <v>17</v>
      </c>
      <c r="N40" s="23">
        <f>'[1]CC Jud Sep &amp; Div'!$F$39</f>
        <v>0</v>
      </c>
      <c r="O40" s="27">
        <f>[1]ADMCA!$F$39</f>
        <v>7</v>
      </c>
    </row>
  </sheetData>
  <mergeCells count="7">
    <mergeCell ref="M4:O4"/>
    <mergeCell ref="A1:D1"/>
    <mergeCell ref="A2:C2"/>
    <mergeCell ref="C4:D4"/>
    <mergeCell ref="E4:G4"/>
    <mergeCell ref="H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X. Shumakov</dc:creator>
  <cp:lastModifiedBy>Robert x. Glynn</cp:lastModifiedBy>
  <dcterms:created xsi:type="dcterms:W3CDTF">2015-06-05T18:17:20Z</dcterms:created>
  <dcterms:modified xsi:type="dcterms:W3CDTF">2026-05-13T12:47:04Z</dcterms:modified>
</cp:coreProperties>
</file>