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J:\A - Service delivery and management information\Management Information EOS\2026 Months Ends\Website Copies\"/>
    </mc:Choice>
  </mc:AlternateContent>
  <xr:revisionPtr revIDLastSave="0" documentId="13_ncr:1_{AEB0786E-2200-420D-957E-90E2FD99D9B8}" xr6:coauthVersionLast="47" xr6:coauthVersionMax="47" xr10:uidLastSave="{00000000-0000-0000-0000-000000000000}"/>
  <bookViews>
    <workbookView xWindow="-25830" yWindow="3750" windowWidth="21600" windowHeight="11175" xr2:uid="{00000000-000D-0000-FFFF-FFFF00000000}"/>
  </bookViews>
  <sheets>
    <sheet name="June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0" i="1" l="1"/>
  <c r="N40" i="1"/>
  <c r="M40" i="1"/>
  <c r="L40" i="1"/>
  <c r="K40" i="1"/>
  <c r="J40" i="1"/>
  <c r="I40" i="1"/>
  <c r="H40" i="1"/>
  <c r="G40" i="1"/>
  <c r="F40" i="1"/>
  <c r="E40" i="1"/>
  <c r="D40" i="1"/>
  <c r="C40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O26" i="1"/>
  <c r="N26" i="1"/>
  <c r="M26" i="1"/>
  <c r="L26" i="1"/>
  <c r="K26" i="1"/>
  <c r="J26" i="1"/>
  <c r="G26" i="1"/>
  <c r="F26" i="1"/>
  <c r="E26" i="1"/>
  <c r="D26" i="1"/>
  <c r="C26" i="1"/>
  <c r="O25" i="1"/>
  <c r="N25" i="1"/>
  <c r="M25" i="1"/>
  <c r="L25" i="1"/>
  <c r="J25" i="1"/>
  <c r="G25" i="1"/>
  <c r="F25" i="1"/>
  <c r="E25" i="1"/>
  <c r="D25" i="1"/>
  <c r="C25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O15" i="1"/>
  <c r="N15" i="1"/>
  <c r="M15" i="1"/>
  <c r="L15" i="1"/>
  <c r="J15" i="1"/>
  <c r="G15" i="1"/>
  <c r="F15" i="1"/>
  <c r="E15" i="1"/>
  <c r="D15" i="1"/>
  <c r="C15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O11" i="1"/>
  <c r="N11" i="1"/>
  <c r="M11" i="1"/>
  <c r="L11" i="1"/>
  <c r="J11" i="1"/>
  <c r="G11" i="1"/>
  <c r="F11" i="1"/>
  <c r="E11" i="1"/>
  <c r="D11" i="1"/>
  <c r="C11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O9" i="1"/>
  <c r="N9" i="1"/>
  <c r="M9" i="1"/>
  <c r="L9" i="1"/>
  <c r="K9" i="1"/>
  <c r="J9" i="1"/>
  <c r="I9" i="1"/>
  <c r="H9" i="1"/>
  <c r="G9" i="1"/>
  <c r="F9" i="1"/>
  <c r="E9" i="1"/>
  <c r="D9" i="1"/>
  <c r="C9" i="1"/>
  <c r="O8" i="1"/>
  <c r="N8" i="1"/>
  <c r="M8" i="1"/>
  <c r="L8" i="1"/>
  <c r="K8" i="1"/>
  <c r="J8" i="1"/>
  <c r="I8" i="1"/>
  <c r="H8" i="1"/>
  <c r="G8" i="1"/>
  <c r="F8" i="1"/>
  <c r="E8" i="1"/>
  <c r="D8" i="1"/>
  <c r="C8" i="1"/>
  <c r="O7" i="1"/>
  <c r="N7" i="1"/>
  <c r="M7" i="1"/>
  <c r="L7" i="1"/>
  <c r="K7" i="1"/>
  <c r="J7" i="1"/>
  <c r="I7" i="1"/>
  <c r="H7" i="1"/>
  <c r="G7" i="1"/>
  <c r="F7" i="1"/>
  <c r="E7" i="1"/>
  <c r="D7" i="1"/>
  <c r="C7" i="1"/>
  <c r="O6" i="1"/>
  <c r="N6" i="1"/>
  <c r="M6" i="1"/>
  <c r="L6" i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<sst xmlns="http://schemas.openxmlformats.org/spreadsheetml/2006/main" count="57" uniqueCount="54">
  <si>
    <t>Management Information</t>
  </si>
  <si>
    <t>As at 30th June 2026</t>
  </si>
  <si>
    <t>No of solicitors</t>
  </si>
  <si>
    <t>Number of Applications</t>
  </si>
  <si>
    <r>
      <t>Waiting for 1</t>
    </r>
    <r>
      <rPr>
        <b/>
        <u/>
        <vertAlign val="superscript"/>
        <sz val="12"/>
        <color indexed="8"/>
        <rFont val="Arial"/>
        <family val="2"/>
      </rPr>
      <t>st</t>
    </r>
    <r>
      <rPr>
        <b/>
        <u/>
        <sz val="12"/>
        <color indexed="8"/>
        <rFont val="Arial"/>
        <family val="2"/>
      </rPr>
      <t xml:space="preserve"> Consultation</t>
    </r>
  </si>
  <si>
    <r>
      <t>Waiting For 2</t>
    </r>
    <r>
      <rPr>
        <b/>
        <u/>
        <vertAlign val="superscript"/>
        <sz val="12"/>
        <color indexed="8"/>
        <rFont val="Arial"/>
        <family val="2"/>
      </rPr>
      <t>nd</t>
    </r>
    <r>
      <rPr>
        <b/>
        <u/>
        <sz val="12"/>
        <color indexed="8"/>
        <rFont val="Arial"/>
        <family val="2"/>
      </rPr>
      <t xml:space="preserve"> Cons</t>
    </r>
  </si>
  <si>
    <t>Appointments Held YTD</t>
  </si>
  <si>
    <t>Referrals to Private Solicitors YTD</t>
  </si>
  <si>
    <t>Law Centre</t>
  </si>
  <si>
    <t>This Month</t>
  </si>
  <si>
    <t>YTD</t>
  </si>
  <si>
    <t>Max Waiting Time (wks)</t>
  </si>
  <si>
    <t>Priority</t>
  </si>
  <si>
    <t>Numbers Waiting</t>
  </si>
  <si>
    <r>
      <t>1</t>
    </r>
    <r>
      <rPr>
        <b/>
        <vertAlign val="superscript"/>
        <sz val="12"/>
        <color indexed="8"/>
        <rFont val="Arial"/>
        <family val="2"/>
      </rPr>
      <t>st</t>
    </r>
    <r>
      <rPr>
        <b/>
        <sz val="12"/>
        <color indexed="8"/>
        <rFont val="Arial"/>
        <family val="2"/>
      </rPr>
      <t xml:space="preserve"> Cons</t>
    </r>
  </si>
  <si>
    <r>
      <t>2</t>
    </r>
    <r>
      <rPr>
        <b/>
        <vertAlign val="superscript"/>
        <sz val="12"/>
        <color indexed="8"/>
        <rFont val="Arial"/>
        <family val="2"/>
      </rPr>
      <t>nd</t>
    </r>
    <r>
      <rPr>
        <b/>
        <sz val="12"/>
        <color indexed="8"/>
        <rFont val="Arial"/>
        <family val="2"/>
      </rPr>
      <t xml:space="preserve"> Cons</t>
    </r>
  </si>
  <si>
    <t>District Court Private Family Law</t>
  </si>
  <si>
    <t>Circuit Court Judicial Separation and Divorce</t>
  </si>
  <si>
    <t>Assisted Decision Making Capacity Act</t>
  </si>
  <si>
    <t>Athlone</t>
  </si>
  <si>
    <t>Ballymun</t>
  </si>
  <si>
    <t>Blanchardstown</t>
  </si>
  <si>
    <t>Castlebar</t>
  </si>
  <si>
    <t>Cavan</t>
  </si>
  <si>
    <t>Chancery Street*</t>
  </si>
  <si>
    <t>Clondalkin</t>
  </si>
  <si>
    <t>Cork Popes Quay</t>
  </si>
  <si>
    <t>Cork South Mall</t>
  </si>
  <si>
    <t xml:space="preserve">Dolphin House </t>
  </si>
  <si>
    <t>Dundalk</t>
  </si>
  <si>
    <t>Ennis</t>
  </si>
  <si>
    <t>Galway Francis St</t>
  </si>
  <si>
    <t>Galway Wood Quay House</t>
  </si>
  <si>
    <t>Jervis Street</t>
  </si>
  <si>
    <t>Kilkenny</t>
  </si>
  <si>
    <t>Letterkenny</t>
  </si>
  <si>
    <t>Limerick</t>
  </si>
  <si>
    <t>Longford</t>
  </si>
  <si>
    <t>Med Neg &amp; PI</t>
  </si>
  <si>
    <t>Minceir  Traveller Support Service</t>
  </si>
  <si>
    <t>Monaghan</t>
  </si>
  <si>
    <t>Navan</t>
  </si>
  <si>
    <t>Nenagh</t>
  </si>
  <si>
    <t>Newbridge</t>
  </si>
  <si>
    <t>Portlaoise</t>
  </si>
  <si>
    <t>Sligo</t>
  </si>
  <si>
    <t>Smithfield</t>
  </si>
  <si>
    <t>Smithfield IP HT</t>
  </si>
  <si>
    <t>Tallaght</t>
  </si>
  <si>
    <t>Tralee</t>
  </si>
  <si>
    <t>Tullamore</t>
  </si>
  <si>
    <t>Waterford</t>
  </si>
  <si>
    <t>Wexford</t>
  </si>
  <si>
    <t>Wicklow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</si>
</sst>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u/>
      <sz val="12"/>
      <color indexed="8"/>
      <name val="Arial"/>
      <family val="2"/>
    </font>
    <font>
      <b/>
      <u/>
      <vertAlign val="superscript"/>
      <sz val="12"/>
      <color indexed="8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Verdana"/>
      <family val="2"/>
    </font>
    <font>
      <i/>
      <sz val="12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4" xfId="0" applyFont="1" applyFill="1" applyBorder="1" applyAlignment="1" applyProtection="1">
      <alignment horizontal="center" vertical="top" wrapText="1" readingOrder="1"/>
      <protection locked="0"/>
    </xf>
    <xf numFmtId="0" fontId="1" fillId="3" borderId="0" xfId="0" applyFont="1" applyFill="1" applyAlignment="1" applyProtection="1">
      <alignment horizontal="center" vertical="top" wrapText="1" readingOrder="1"/>
      <protection locked="0"/>
    </xf>
    <xf numFmtId="0" fontId="3" fillId="2" borderId="6" xfId="0" applyFont="1" applyFill="1" applyBorder="1" applyAlignment="1" applyProtection="1">
      <alignment horizontal="center" vertical="center" wrapText="1" readingOrder="1"/>
      <protection locked="0"/>
    </xf>
    <xf numFmtId="0" fontId="3" fillId="3" borderId="6" xfId="0" applyFont="1" applyFill="1" applyBorder="1" applyAlignment="1" applyProtection="1">
      <alignment horizontal="center" vertical="center" wrapText="1" readingOrder="1"/>
      <protection locked="0"/>
    </xf>
    <xf numFmtId="0" fontId="3" fillId="4" borderId="6" xfId="0" applyFont="1" applyFill="1" applyBorder="1" applyAlignment="1" applyProtection="1">
      <alignment horizontal="center" vertical="center" wrapText="1" readingOrder="1"/>
      <protection locked="0"/>
    </xf>
    <xf numFmtId="0" fontId="3" fillId="5" borderId="6" xfId="0" applyFont="1" applyFill="1" applyBorder="1" applyAlignment="1" applyProtection="1">
      <alignment horizontal="center" vertical="center" wrapText="1" readingOrder="1"/>
      <protection locked="0"/>
    </xf>
    <xf numFmtId="0" fontId="3" fillId="6" borderId="6" xfId="0" applyFont="1" applyFill="1" applyBorder="1" applyAlignment="1" applyProtection="1">
      <alignment horizontal="center" vertical="center" wrapText="1" readingOrder="1"/>
      <protection locked="0"/>
    </xf>
    <xf numFmtId="0" fontId="3" fillId="7" borderId="6" xfId="0" applyFont="1" applyFill="1" applyBorder="1" applyAlignment="1" applyProtection="1">
      <alignment horizontal="center" vertical="center" wrapText="1" readingOrder="1"/>
      <protection locked="0"/>
    </xf>
    <xf numFmtId="0" fontId="3" fillId="8" borderId="6" xfId="0" applyFont="1" applyFill="1" applyBorder="1" applyAlignment="1" applyProtection="1">
      <alignment horizontal="center" vertical="center" wrapText="1" readingOrder="1"/>
      <protection locked="0"/>
    </xf>
    <xf numFmtId="0" fontId="5" fillId="2" borderId="6" xfId="0" applyFont="1" applyFill="1" applyBorder="1" applyAlignment="1" applyProtection="1">
      <alignment horizontal="left" vertical="center" wrapText="1" indent="1" readingOrder="1"/>
      <protection locked="0"/>
    </xf>
    <xf numFmtId="164" fontId="5" fillId="3" borderId="6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6" xfId="0" applyFont="1" applyFill="1" applyBorder="1" applyAlignment="1" applyProtection="1">
      <alignment horizontal="center" vertical="top" wrapText="1" readingOrder="1"/>
      <protection locked="0"/>
    </xf>
    <xf numFmtId="0" fontId="5" fillId="5" borderId="6" xfId="0" applyFont="1" applyFill="1" applyBorder="1" applyAlignment="1" applyProtection="1">
      <alignment horizontal="center" vertical="top" wrapText="1" readingOrder="1"/>
      <protection locked="0"/>
    </xf>
    <xf numFmtId="0" fontId="6" fillId="6" borderId="6" xfId="0" applyFont="1" applyFill="1" applyBorder="1" applyAlignment="1">
      <alignment horizontal="center"/>
    </xf>
    <xf numFmtId="0" fontId="5" fillId="7" borderId="6" xfId="0" applyFont="1" applyFill="1" applyBorder="1" applyAlignment="1" applyProtection="1">
      <alignment horizontal="center" vertical="top" wrapText="1" readingOrder="1"/>
      <protection locked="0"/>
    </xf>
    <xf numFmtId="0" fontId="5" fillId="8" borderId="6" xfId="0" applyFont="1" applyFill="1" applyBorder="1" applyAlignment="1" applyProtection="1">
      <alignment horizontal="center" vertical="top" wrapText="1" readingOrder="1"/>
      <protection locked="0"/>
    </xf>
    <xf numFmtId="0" fontId="5" fillId="4" borderId="6" xfId="0" applyFont="1" applyFill="1" applyBorder="1" applyAlignment="1" applyProtection="1">
      <alignment horizontal="center" vertical="center" wrapText="1" readingOrder="1"/>
      <protection locked="0"/>
    </xf>
    <xf numFmtId="0" fontId="5" fillId="5" borderId="6" xfId="0" applyFont="1" applyFill="1" applyBorder="1" applyAlignment="1" applyProtection="1">
      <alignment horizontal="center" vertical="center" wrapText="1" readingOrder="1"/>
      <protection locked="0"/>
    </xf>
    <xf numFmtId="0" fontId="6" fillId="6" borderId="6" xfId="0" applyFont="1" applyFill="1" applyBorder="1" applyAlignment="1">
      <alignment horizontal="center" vertical="center"/>
    </xf>
    <xf numFmtId="0" fontId="5" fillId="7" borderId="6" xfId="0" applyFont="1" applyFill="1" applyBorder="1" applyAlignment="1" applyProtection="1">
      <alignment horizontal="center" vertical="center" wrapText="1" readingOrder="1"/>
      <protection locked="0"/>
    </xf>
    <xf numFmtId="0" fontId="5" fillId="8" borderId="6" xfId="0" applyFont="1" applyFill="1" applyBorder="1" applyAlignment="1" applyProtection="1">
      <alignment horizontal="center" vertical="center" wrapText="1" readingOrder="1"/>
      <protection locked="0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8" fillId="0" borderId="0" xfId="0" applyFont="1"/>
    <xf numFmtId="0" fontId="7" fillId="2" borderId="4" xfId="0" applyFont="1" applyFill="1" applyBorder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vertical="center"/>
    </xf>
    <xf numFmtId="0" fontId="7" fillId="2" borderId="5" xfId="0" applyFont="1" applyFill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" fillId="8" borderId="0" xfId="0" applyFont="1" applyFill="1" applyAlignment="1" applyProtection="1">
      <alignment horizontal="center" vertical="top" readingOrder="1"/>
      <protection locked="0"/>
    </xf>
    <xf numFmtId="0" fontId="1" fillId="8" borderId="5" xfId="0" applyFont="1" applyFill="1" applyBorder="1" applyAlignment="1" applyProtection="1">
      <alignment horizontal="center" vertical="top" readingOrder="1"/>
      <protection locked="0"/>
    </xf>
    <xf numFmtId="0" fontId="7" fillId="2" borderId="1" xfId="0" applyFont="1" applyFill="1" applyBorder="1" applyAlignment="1">
      <alignment horizontal="left" vertical="center" indent="1"/>
    </xf>
    <xf numFmtId="0" fontId="7" fillId="2" borderId="2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0" fontId="1" fillId="4" borderId="0" xfId="0" applyFont="1" applyFill="1" applyAlignment="1" applyProtection="1">
      <alignment horizontal="center" vertical="top" readingOrder="1"/>
      <protection locked="0"/>
    </xf>
    <xf numFmtId="0" fontId="1" fillId="5" borderId="0" xfId="0" applyFont="1" applyFill="1" applyAlignment="1" applyProtection="1">
      <alignment horizontal="center" vertical="top" readingOrder="1"/>
      <protection locked="0"/>
    </xf>
    <xf numFmtId="0" fontId="1" fillId="6" borderId="0" xfId="0" applyFont="1" applyFill="1" applyAlignment="1" applyProtection="1">
      <alignment horizontal="center" vertical="top" wrapText="1" readingOrder="1"/>
      <protection locked="0"/>
    </xf>
    <xf numFmtId="0" fontId="1" fillId="7" borderId="0" xfId="0" applyFont="1" applyFill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Months%20Ends%20Summary%20Sheets%202026/Annual%20Total%20Sheets%202026.xlsx" TargetMode="External"/><Relationship Id="rId2" Type="http://schemas.openxmlformats.org/officeDocument/2006/relationships/externalLinkPath" Target="file:///J:\A%20-%20Service%20delivery%20and%20management%20information\Management%20Information%20EOS\2026%20Months%20Ends\Months%20Ends%20Summary%20Sheets%202026\Annual%20Total%20Sheets%202026.xlsx" TargetMode="External"/><Relationship Id="rId1" Type="http://schemas.openxmlformats.org/officeDocument/2006/relationships/externalLinkPath" Target="/A%20-%20Service%20delivery%20and%20management%20information/Management%20Information%20EOS/2026%20Months%20Ends/Months%20Ends%20Summary%20Sheets%202026/Annual%20Total%20Sheets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5%20Month%20Ends/Months%20Ends%20Summary%20Sheets%202025/Annual%20Total%20Sheets%202025.xlsx" TargetMode="External"/><Relationship Id="rId2" Type="http://schemas.openxmlformats.org/officeDocument/2006/relationships/externalLinkPath" Target="file:///J:\A%20-%20Service%20delivery%20and%20management%20information\Management%20Information%20EOS\2025%20Month%20Ends\Months%20Ends%20Summary%20Sheets%202025\Annual%20Total%20Sheets%202025.xlsx" TargetMode="External"/><Relationship Id="rId1" Type="http://schemas.openxmlformats.org/officeDocument/2006/relationships/externalLinkPath" Target="/A%20-%20Service%20delivery%20and%20management%20information/Management%20Information%20EOS/2025%20Month%20Ends/Months%20Ends%20Summary%20Sheets%202025/Annual%20Total%20Sheets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mber of IP Applications"/>
      <sheetName val="Number of other Applications"/>
      <sheetName val="Total Applications"/>
      <sheetName val="Waiting Times 1st Cons"/>
      <sheetName val="Number Waiting Priority Apps"/>
      <sheetName val="Numbers Waiting 1st Cons"/>
      <sheetName val="Waiting Times 2nd Cons"/>
      <sheetName val="Numbers Waiting 2nd Cons"/>
      <sheetName val="Number of 1st Cons Apps Held"/>
      <sheetName val="Number of Priority Apps Held"/>
      <sheetName val="Number of Childcare Cons Apps"/>
      <sheetName val="Number of 2nd Cons Apps Held"/>
      <sheetName val="Cases Closed"/>
      <sheetName val="District Court Family"/>
      <sheetName val="District Court Family Appeals"/>
      <sheetName val="District Court Childcare"/>
      <sheetName val="DC Childcare Appeals to CC"/>
      <sheetName val="CC Jud Sep &amp; Div"/>
      <sheetName val="IP certs"/>
      <sheetName val="ADMCA"/>
      <sheetName val="Web Stats"/>
    </sheetNames>
    <sheetDataSet>
      <sheetData sheetId="0"/>
      <sheetData sheetId="1"/>
      <sheetData sheetId="2">
        <row r="4">
          <cell r="C4">
            <v>22</v>
          </cell>
          <cell r="D4">
            <v>29</v>
          </cell>
          <cell r="E4">
            <v>48</v>
          </cell>
          <cell r="F4">
            <v>26</v>
          </cell>
          <cell r="G4">
            <v>48</v>
          </cell>
          <cell r="H4">
            <v>36</v>
          </cell>
        </row>
        <row r="5">
          <cell r="C5">
            <v>40</v>
          </cell>
          <cell r="D5">
            <v>32</v>
          </cell>
          <cell r="E5">
            <v>29</v>
          </cell>
          <cell r="F5">
            <v>59</v>
          </cell>
          <cell r="G5">
            <v>15</v>
          </cell>
          <cell r="H5">
            <v>30</v>
          </cell>
        </row>
        <row r="6">
          <cell r="C6">
            <v>14</v>
          </cell>
          <cell r="D6">
            <v>20</v>
          </cell>
          <cell r="E6">
            <v>7</v>
          </cell>
          <cell r="F6">
            <v>17</v>
          </cell>
          <cell r="G6">
            <v>13</v>
          </cell>
          <cell r="H6">
            <v>10</v>
          </cell>
        </row>
        <row r="7">
          <cell r="C7">
            <v>32</v>
          </cell>
          <cell r="D7">
            <v>28</v>
          </cell>
          <cell r="E7">
            <v>37</v>
          </cell>
          <cell r="F7">
            <v>46</v>
          </cell>
          <cell r="G7">
            <v>33</v>
          </cell>
          <cell r="H7">
            <v>27</v>
          </cell>
        </row>
        <row r="8">
          <cell r="C8">
            <v>21</v>
          </cell>
          <cell r="D8">
            <v>15</v>
          </cell>
          <cell r="E8">
            <v>26</v>
          </cell>
          <cell r="F8">
            <v>17</v>
          </cell>
          <cell r="G8">
            <v>18</v>
          </cell>
          <cell r="H8">
            <v>25</v>
          </cell>
        </row>
        <row r="9">
          <cell r="C9">
            <v>11</v>
          </cell>
          <cell r="D9">
            <v>9</v>
          </cell>
          <cell r="E9">
            <v>18</v>
          </cell>
          <cell r="F9">
            <v>15</v>
          </cell>
          <cell r="G9">
            <v>14</v>
          </cell>
          <cell r="H9">
            <v>13</v>
          </cell>
        </row>
        <row r="10">
          <cell r="C10">
            <v>12</v>
          </cell>
          <cell r="D10">
            <v>7</v>
          </cell>
          <cell r="E10">
            <v>13</v>
          </cell>
          <cell r="F10">
            <v>26</v>
          </cell>
          <cell r="G10">
            <v>16</v>
          </cell>
          <cell r="H10">
            <v>16</v>
          </cell>
        </row>
        <row r="11">
          <cell r="C11">
            <v>130</v>
          </cell>
          <cell r="D11">
            <v>69</v>
          </cell>
          <cell r="E11">
            <v>38</v>
          </cell>
          <cell r="F11">
            <v>62</v>
          </cell>
          <cell r="G11">
            <v>48</v>
          </cell>
          <cell r="H11">
            <v>34</v>
          </cell>
        </row>
        <row r="12">
          <cell r="C12">
            <v>65</v>
          </cell>
          <cell r="D12">
            <v>65</v>
          </cell>
          <cell r="E12">
            <v>49</v>
          </cell>
          <cell r="F12">
            <v>50</v>
          </cell>
          <cell r="G12">
            <v>58</v>
          </cell>
          <cell r="H12">
            <v>66</v>
          </cell>
        </row>
        <row r="13">
          <cell r="C13">
            <v>298</v>
          </cell>
          <cell r="D13">
            <v>169</v>
          </cell>
          <cell r="E13">
            <v>213</v>
          </cell>
          <cell r="F13">
            <v>241</v>
          </cell>
          <cell r="G13">
            <v>267</v>
          </cell>
          <cell r="H13">
            <v>271</v>
          </cell>
        </row>
        <row r="14">
          <cell r="C14">
            <v>29</v>
          </cell>
          <cell r="D14">
            <v>21</v>
          </cell>
          <cell r="E14">
            <v>45</v>
          </cell>
          <cell r="F14">
            <v>26</v>
          </cell>
          <cell r="G14">
            <v>35</v>
          </cell>
          <cell r="H14">
            <v>43</v>
          </cell>
        </row>
        <row r="15">
          <cell r="C15">
            <v>40</v>
          </cell>
          <cell r="D15">
            <v>51</v>
          </cell>
          <cell r="E15">
            <v>40</v>
          </cell>
          <cell r="F15">
            <v>28</v>
          </cell>
          <cell r="G15">
            <v>27</v>
          </cell>
          <cell r="H15">
            <v>40</v>
          </cell>
        </row>
        <row r="16">
          <cell r="C16">
            <v>41</v>
          </cell>
          <cell r="D16">
            <v>53</v>
          </cell>
          <cell r="E16">
            <v>32</v>
          </cell>
          <cell r="F16">
            <v>42</v>
          </cell>
          <cell r="G16">
            <v>52</v>
          </cell>
          <cell r="H16">
            <v>56</v>
          </cell>
        </row>
        <row r="17">
          <cell r="C17">
            <v>113</v>
          </cell>
          <cell r="D17">
            <v>111</v>
          </cell>
          <cell r="E17">
            <v>90</v>
          </cell>
          <cell r="F17">
            <v>95</v>
          </cell>
          <cell r="G17">
            <v>100</v>
          </cell>
          <cell r="H17">
            <v>118</v>
          </cell>
        </row>
        <row r="18">
          <cell r="C18">
            <v>21</v>
          </cell>
          <cell r="D18">
            <v>15</v>
          </cell>
          <cell r="E18">
            <v>28</v>
          </cell>
          <cell r="F18">
            <v>15</v>
          </cell>
          <cell r="G18">
            <v>23</v>
          </cell>
          <cell r="H18">
            <v>14</v>
          </cell>
        </row>
        <row r="19">
          <cell r="C19">
            <v>63</v>
          </cell>
          <cell r="D19">
            <v>44</v>
          </cell>
          <cell r="E19">
            <v>52</v>
          </cell>
          <cell r="F19">
            <v>40</v>
          </cell>
          <cell r="G19">
            <v>41</v>
          </cell>
          <cell r="H19">
            <v>35</v>
          </cell>
        </row>
        <row r="20">
          <cell r="C20">
            <v>38</v>
          </cell>
          <cell r="D20">
            <v>47</v>
          </cell>
          <cell r="E20">
            <v>39</v>
          </cell>
          <cell r="F20">
            <v>41</v>
          </cell>
          <cell r="G20">
            <v>34</v>
          </cell>
          <cell r="H20">
            <v>51</v>
          </cell>
        </row>
        <row r="21">
          <cell r="C21">
            <v>64</v>
          </cell>
          <cell r="D21">
            <v>97</v>
          </cell>
          <cell r="E21">
            <v>117</v>
          </cell>
          <cell r="F21">
            <v>55</v>
          </cell>
          <cell r="G21">
            <v>72</v>
          </cell>
          <cell r="H21">
            <v>78</v>
          </cell>
        </row>
        <row r="22">
          <cell r="C22">
            <v>34</v>
          </cell>
          <cell r="D22">
            <v>39</v>
          </cell>
          <cell r="E22">
            <v>31</v>
          </cell>
          <cell r="F22">
            <v>45</v>
          </cell>
          <cell r="G22">
            <v>29</v>
          </cell>
          <cell r="H22">
            <v>34</v>
          </cell>
        </row>
        <row r="23">
          <cell r="C23">
            <v>44</v>
          </cell>
          <cell r="D23">
            <v>46</v>
          </cell>
          <cell r="E23">
            <v>46</v>
          </cell>
          <cell r="F23">
            <v>47</v>
          </cell>
          <cell r="G23">
            <v>48</v>
          </cell>
          <cell r="H23">
            <v>59</v>
          </cell>
        </row>
        <row r="24">
          <cell r="C24">
            <v>11</v>
          </cell>
          <cell r="D24">
            <v>8</v>
          </cell>
          <cell r="E24">
            <v>11</v>
          </cell>
          <cell r="F24">
            <v>7</v>
          </cell>
          <cell r="G24">
            <v>10</v>
          </cell>
          <cell r="H24">
            <v>17</v>
          </cell>
        </row>
        <row r="25">
          <cell r="C25">
            <v>29</v>
          </cell>
          <cell r="D25">
            <v>29</v>
          </cell>
          <cell r="E25">
            <v>20</v>
          </cell>
          <cell r="F25">
            <v>24</v>
          </cell>
          <cell r="G25">
            <v>15</v>
          </cell>
          <cell r="H25">
            <v>22</v>
          </cell>
        </row>
        <row r="26">
          <cell r="C26">
            <v>19</v>
          </cell>
          <cell r="D26">
            <v>17</v>
          </cell>
          <cell r="E26">
            <v>15</v>
          </cell>
          <cell r="F26">
            <v>12</v>
          </cell>
          <cell r="G26">
            <v>29</v>
          </cell>
          <cell r="H26">
            <v>38</v>
          </cell>
        </row>
        <row r="27">
          <cell r="C27">
            <v>37</v>
          </cell>
          <cell r="D27">
            <v>34</v>
          </cell>
          <cell r="E27">
            <v>37</v>
          </cell>
          <cell r="F27">
            <v>33</v>
          </cell>
          <cell r="G27">
            <v>39</v>
          </cell>
          <cell r="H27">
            <v>38</v>
          </cell>
        </row>
        <row r="28">
          <cell r="C28">
            <v>30</v>
          </cell>
          <cell r="D28">
            <v>31</v>
          </cell>
          <cell r="E28">
            <v>45</v>
          </cell>
          <cell r="F28">
            <v>34</v>
          </cell>
          <cell r="G28">
            <v>34</v>
          </cell>
          <cell r="H28">
            <v>23</v>
          </cell>
        </row>
        <row r="29">
          <cell r="C29">
            <v>18</v>
          </cell>
          <cell r="D29">
            <v>29</v>
          </cell>
          <cell r="E29">
            <v>33</v>
          </cell>
          <cell r="F29">
            <v>37</v>
          </cell>
          <cell r="G29">
            <v>35</v>
          </cell>
          <cell r="H29">
            <v>27</v>
          </cell>
        </row>
        <row r="30">
          <cell r="C30">
            <v>24</v>
          </cell>
          <cell r="D30">
            <v>21</v>
          </cell>
          <cell r="E30">
            <v>40</v>
          </cell>
          <cell r="F30">
            <v>40</v>
          </cell>
          <cell r="G30">
            <v>25</v>
          </cell>
          <cell r="H30">
            <v>37</v>
          </cell>
        </row>
        <row r="31">
          <cell r="C31">
            <v>13</v>
          </cell>
          <cell r="D31">
            <v>18</v>
          </cell>
          <cell r="E31">
            <v>27</v>
          </cell>
          <cell r="F31">
            <v>14</v>
          </cell>
          <cell r="G31">
            <v>21</v>
          </cell>
          <cell r="H31">
            <v>13</v>
          </cell>
        </row>
        <row r="32">
          <cell r="C32">
            <v>44</v>
          </cell>
          <cell r="D32">
            <v>52</v>
          </cell>
          <cell r="E32">
            <v>62</v>
          </cell>
          <cell r="F32">
            <v>47</v>
          </cell>
          <cell r="G32">
            <v>51</v>
          </cell>
          <cell r="H32">
            <v>48</v>
          </cell>
        </row>
        <row r="33">
          <cell r="C33">
            <v>706</v>
          </cell>
          <cell r="D33">
            <v>582</v>
          </cell>
          <cell r="E33">
            <v>509</v>
          </cell>
          <cell r="F33">
            <v>800</v>
          </cell>
          <cell r="G33">
            <v>690</v>
          </cell>
          <cell r="H33">
            <v>690</v>
          </cell>
        </row>
        <row r="34">
          <cell r="C34">
            <v>13</v>
          </cell>
          <cell r="D34">
            <v>20</v>
          </cell>
          <cell r="E34">
            <v>23</v>
          </cell>
          <cell r="F34">
            <v>33</v>
          </cell>
          <cell r="G34">
            <v>8</v>
          </cell>
          <cell r="H34">
            <v>13</v>
          </cell>
        </row>
        <row r="35">
          <cell r="C35">
            <v>47</v>
          </cell>
          <cell r="D35">
            <v>44</v>
          </cell>
          <cell r="E35">
            <v>35</v>
          </cell>
          <cell r="F35">
            <v>51</v>
          </cell>
          <cell r="G35">
            <v>42</v>
          </cell>
          <cell r="H35">
            <v>48</v>
          </cell>
        </row>
        <row r="36">
          <cell r="C36">
            <v>23</v>
          </cell>
          <cell r="D36">
            <v>8</v>
          </cell>
          <cell r="E36">
            <v>18</v>
          </cell>
          <cell r="F36">
            <v>18</v>
          </cell>
          <cell r="G36">
            <v>19</v>
          </cell>
          <cell r="H36">
            <v>22</v>
          </cell>
        </row>
        <row r="37">
          <cell r="C37">
            <v>35</v>
          </cell>
          <cell r="D37">
            <v>27</v>
          </cell>
          <cell r="E37">
            <v>43</v>
          </cell>
          <cell r="F37">
            <v>45</v>
          </cell>
          <cell r="G37">
            <v>38</v>
          </cell>
          <cell r="H37">
            <v>35</v>
          </cell>
        </row>
        <row r="38">
          <cell r="C38">
            <v>32</v>
          </cell>
          <cell r="D38">
            <v>40</v>
          </cell>
          <cell r="E38">
            <v>15</v>
          </cell>
          <cell r="F38">
            <v>25</v>
          </cell>
          <cell r="G38">
            <v>35</v>
          </cell>
          <cell r="H38">
            <v>30</v>
          </cell>
        </row>
        <row r="39">
          <cell r="C39">
            <v>41</v>
          </cell>
          <cell r="D39">
            <v>34</v>
          </cell>
          <cell r="E39">
            <v>51</v>
          </cell>
          <cell r="F39">
            <v>34</v>
          </cell>
          <cell r="G39">
            <v>51</v>
          </cell>
          <cell r="H39">
            <v>42</v>
          </cell>
        </row>
      </sheetData>
      <sheetData sheetId="3">
        <row r="4">
          <cell r="H4">
            <v>11</v>
          </cell>
        </row>
        <row r="5">
          <cell r="H5">
            <v>40</v>
          </cell>
        </row>
        <row r="6">
          <cell r="H6">
            <v>5</v>
          </cell>
        </row>
        <row r="7">
          <cell r="H7">
            <v>48</v>
          </cell>
        </row>
        <row r="8">
          <cell r="H8">
            <v>29</v>
          </cell>
        </row>
        <row r="9">
          <cell r="H9">
            <v>0</v>
          </cell>
        </row>
        <row r="10">
          <cell r="H10">
            <v>9</v>
          </cell>
        </row>
        <row r="11">
          <cell r="H11">
            <v>21</v>
          </cell>
        </row>
        <row r="12">
          <cell r="H12">
            <v>21</v>
          </cell>
        </row>
        <row r="13">
          <cell r="H13">
            <v>0</v>
          </cell>
        </row>
        <row r="14">
          <cell r="H14">
            <v>15</v>
          </cell>
        </row>
        <row r="15">
          <cell r="H15">
            <v>20</v>
          </cell>
        </row>
        <row r="16">
          <cell r="H16">
            <v>33</v>
          </cell>
        </row>
        <row r="17">
          <cell r="H17">
            <v>18</v>
          </cell>
        </row>
        <row r="18">
          <cell r="H18">
            <v>39</v>
          </cell>
        </row>
        <row r="19">
          <cell r="H19">
            <v>12</v>
          </cell>
        </row>
        <row r="20">
          <cell r="H20">
            <v>4</v>
          </cell>
        </row>
        <row r="21">
          <cell r="H21">
            <v>31</v>
          </cell>
        </row>
        <row r="22">
          <cell r="H22">
            <v>30</v>
          </cell>
        </row>
        <row r="23">
          <cell r="H23">
            <v>36</v>
          </cell>
        </row>
        <row r="24">
          <cell r="H24">
            <v>16</v>
          </cell>
        </row>
        <row r="25">
          <cell r="H25">
            <v>14</v>
          </cell>
        </row>
        <row r="26">
          <cell r="H26">
            <v>0</v>
          </cell>
        </row>
        <row r="27">
          <cell r="H27">
            <v>57</v>
          </cell>
        </row>
        <row r="28">
          <cell r="H28">
            <v>20</v>
          </cell>
        </row>
        <row r="29">
          <cell r="H29">
            <v>7</v>
          </cell>
        </row>
        <row r="30">
          <cell r="H30">
            <v>33</v>
          </cell>
        </row>
        <row r="31">
          <cell r="H31">
            <v>65</v>
          </cell>
        </row>
        <row r="32">
          <cell r="H32">
            <v>43</v>
          </cell>
        </row>
        <row r="33">
          <cell r="H33">
            <v>0</v>
          </cell>
        </row>
        <row r="34">
          <cell r="H34">
            <v>37</v>
          </cell>
        </row>
        <row r="35">
          <cell r="H35">
            <v>20</v>
          </cell>
        </row>
        <row r="36">
          <cell r="H36">
            <v>7</v>
          </cell>
        </row>
        <row r="37">
          <cell r="H37">
            <v>22</v>
          </cell>
        </row>
        <row r="38">
          <cell r="H38">
            <v>10</v>
          </cell>
        </row>
        <row r="39">
          <cell r="H39">
            <v>37</v>
          </cell>
        </row>
      </sheetData>
      <sheetData sheetId="4">
        <row r="4">
          <cell r="H4">
            <v>6</v>
          </cell>
        </row>
        <row r="5">
          <cell r="H5">
            <v>3</v>
          </cell>
        </row>
        <row r="6">
          <cell r="H6">
            <v>1</v>
          </cell>
        </row>
        <row r="7">
          <cell r="H7">
            <v>0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7</v>
          </cell>
        </row>
        <row r="11">
          <cell r="H11">
            <v>6</v>
          </cell>
        </row>
        <row r="12">
          <cell r="H12">
            <v>16</v>
          </cell>
        </row>
        <row r="13">
          <cell r="H13">
            <v>0</v>
          </cell>
        </row>
        <row r="14">
          <cell r="H14">
            <v>5</v>
          </cell>
        </row>
        <row r="15">
          <cell r="H15">
            <v>8</v>
          </cell>
        </row>
        <row r="16">
          <cell r="H16">
            <v>17</v>
          </cell>
        </row>
        <row r="17">
          <cell r="H17">
            <v>1</v>
          </cell>
        </row>
        <row r="18">
          <cell r="H18">
            <v>20</v>
          </cell>
        </row>
        <row r="19">
          <cell r="H19">
            <v>1</v>
          </cell>
        </row>
        <row r="20">
          <cell r="H20">
            <v>1</v>
          </cell>
        </row>
        <row r="21">
          <cell r="H21">
            <v>12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1</v>
          </cell>
        </row>
        <row r="25">
          <cell r="H25">
            <v>1</v>
          </cell>
        </row>
        <row r="26">
          <cell r="H26">
            <v>0</v>
          </cell>
        </row>
        <row r="27">
          <cell r="H27">
            <v>6</v>
          </cell>
        </row>
        <row r="28">
          <cell r="H28">
            <v>7</v>
          </cell>
        </row>
        <row r="29">
          <cell r="H29">
            <v>2</v>
          </cell>
        </row>
        <row r="30">
          <cell r="H30">
            <v>2</v>
          </cell>
        </row>
        <row r="31">
          <cell r="H31">
            <v>8</v>
          </cell>
        </row>
        <row r="32">
          <cell r="H32">
            <v>5</v>
          </cell>
        </row>
        <row r="33">
          <cell r="H33">
            <v>0</v>
          </cell>
        </row>
        <row r="34">
          <cell r="H34">
            <v>3</v>
          </cell>
        </row>
        <row r="35">
          <cell r="H35">
            <v>10</v>
          </cell>
        </row>
        <row r="36">
          <cell r="H36">
            <v>0</v>
          </cell>
        </row>
        <row r="37">
          <cell r="H37">
            <v>7</v>
          </cell>
        </row>
        <row r="38">
          <cell r="H38">
            <v>0</v>
          </cell>
        </row>
        <row r="39">
          <cell r="H39">
            <v>16</v>
          </cell>
        </row>
      </sheetData>
      <sheetData sheetId="5">
        <row r="4">
          <cell r="H4">
            <v>45</v>
          </cell>
        </row>
        <row r="5">
          <cell r="H5">
            <v>61</v>
          </cell>
        </row>
        <row r="6">
          <cell r="H6">
            <v>9</v>
          </cell>
        </row>
        <row r="7">
          <cell r="H7">
            <v>109</v>
          </cell>
        </row>
        <row r="8">
          <cell r="H8">
            <v>34</v>
          </cell>
        </row>
        <row r="9">
          <cell r="H9">
            <v>0</v>
          </cell>
        </row>
        <row r="10">
          <cell r="H10">
            <v>29</v>
          </cell>
        </row>
        <row r="11">
          <cell r="H11">
            <v>35</v>
          </cell>
        </row>
        <row r="12">
          <cell r="H12">
            <v>84</v>
          </cell>
        </row>
        <row r="13">
          <cell r="H13">
            <v>0</v>
          </cell>
        </row>
        <row r="14">
          <cell r="H14">
            <v>28</v>
          </cell>
        </row>
        <row r="15">
          <cell r="H15">
            <v>53</v>
          </cell>
        </row>
        <row r="16">
          <cell r="H16">
            <v>51</v>
          </cell>
        </row>
        <row r="17">
          <cell r="H17">
            <v>18</v>
          </cell>
        </row>
        <row r="18">
          <cell r="H18">
            <v>91</v>
          </cell>
        </row>
        <row r="19">
          <cell r="H19">
            <v>16</v>
          </cell>
        </row>
        <row r="20">
          <cell r="H20">
            <v>18</v>
          </cell>
        </row>
        <row r="21">
          <cell r="H21">
            <v>95</v>
          </cell>
        </row>
        <row r="22">
          <cell r="H22">
            <v>47</v>
          </cell>
        </row>
        <row r="23">
          <cell r="H23">
            <v>8</v>
          </cell>
        </row>
        <row r="24">
          <cell r="H24">
            <v>17</v>
          </cell>
        </row>
        <row r="25">
          <cell r="H25">
            <v>12</v>
          </cell>
        </row>
        <row r="26">
          <cell r="H26">
            <v>0</v>
          </cell>
        </row>
        <row r="27">
          <cell r="H27">
            <v>122</v>
          </cell>
        </row>
        <row r="28">
          <cell r="H28">
            <v>49</v>
          </cell>
        </row>
        <row r="29">
          <cell r="H29">
            <v>18</v>
          </cell>
        </row>
        <row r="30">
          <cell r="H30">
            <v>35</v>
          </cell>
        </row>
        <row r="31">
          <cell r="H31">
            <v>113</v>
          </cell>
        </row>
        <row r="32">
          <cell r="H32">
            <v>137</v>
          </cell>
        </row>
        <row r="33">
          <cell r="H33">
            <v>0</v>
          </cell>
        </row>
        <row r="34">
          <cell r="H34">
            <v>55</v>
          </cell>
        </row>
        <row r="35">
          <cell r="H35">
            <v>56</v>
          </cell>
        </row>
        <row r="36">
          <cell r="H36">
            <v>11</v>
          </cell>
        </row>
        <row r="37">
          <cell r="H37">
            <v>43</v>
          </cell>
        </row>
        <row r="38">
          <cell r="H38">
            <v>15</v>
          </cell>
        </row>
        <row r="39">
          <cell r="H39">
            <v>81</v>
          </cell>
        </row>
      </sheetData>
      <sheetData sheetId="6"/>
      <sheetData sheetId="7"/>
      <sheetData sheetId="8">
        <row r="4">
          <cell r="H4">
            <v>21</v>
          </cell>
        </row>
        <row r="5">
          <cell r="H5">
            <v>17</v>
          </cell>
        </row>
        <row r="6">
          <cell r="H6">
            <v>9</v>
          </cell>
        </row>
        <row r="7">
          <cell r="H7">
            <v>16</v>
          </cell>
        </row>
        <row r="8">
          <cell r="H8">
            <v>10</v>
          </cell>
        </row>
        <row r="9">
          <cell r="H9">
            <v>11</v>
          </cell>
        </row>
        <row r="10">
          <cell r="H10">
            <v>4</v>
          </cell>
        </row>
        <row r="11">
          <cell r="H11">
            <v>24</v>
          </cell>
        </row>
        <row r="12">
          <cell r="H12">
            <v>34</v>
          </cell>
        </row>
        <row r="13">
          <cell r="H13">
            <v>0</v>
          </cell>
        </row>
        <row r="14">
          <cell r="H14">
            <v>18</v>
          </cell>
        </row>
        <row r="15">
          <cell r="H15">
            <v>15</v>
          </cell>
        </row>
        <row r="16">
          <cell r="H16">
            <v>28</v>
          </cell>
        </row>
        <row r="17">
          <cell r="H17">
            <v>29</v>
          </cell>
        </row>
        <row r="18">
          <cell r="H18">
            <v>2</v>
          </cell>
        </row>
        <row r="19">
          <cell r="H19">
            <v>12</v>
          </cell>
        </row>
        <row r="20">
          <cell r="H20">
            <v>28</v>
          </cell>
        </row>
        <row r="21">
          <cell r="H21">
            <v>27</v>
          </cell>
        </row>
        <row r="22">
          <cell r="H22">
            <v>9</v>
          </cell>
        </row>
        <row r="23">
          <cell r="H23">
            <v>17</v>
          </cell>
        </row>
        <row r="24">
          <cell r="H24">
            <v>8</v>
          </cell>
        </row>
        <row r="25">
          <cell r="H25">
            <v>3</v>
          </cell>
        </row>
        <row r="26">
          <cell r="H26">
            <v>20</v>
          </cell>
        </row>
        <row r="27">
          <cell r="H27">
            <v>5</v>
          </cell>
        </row>
        <row r="28">
          <cell r="H28">
            <v>10</v>
          </cell>
        </row>
        <row r="29">
          <cell r="H29">
            <v>12</v>
          </cell>
        </row>
        <row r="30">
          <cell r="H30">
            <v>5</v>
          </cell>
        </row>
        <row r="31">
          <cell r="H31">
            <v>20</v>
          </cell>
        </row>
        <row r="32">
          <cell r="H32">
            <v>13</v>
          </cell>
        </row>
        <row r="33">
          <cell r="H33">
            <v>34</v>
          </cell>
        </row>
        <row r="34">
          <cell r="H34">
            <v>12</v>
          </cell>
        </row>
        <row r="35">
          <cell r="H35">
            <v>17</v>
          </cell>
        </row>
        <row r="36">
          <cell r="H36">
            <v>8</v>
          </cell>
        </row>
        <row r="37">
          <cell r="H37">
            <v>9</v>
          </cell>
        </row>
        <row r="38">
          <cell r="H38">
            <v>14</v>
          </cell>
        </row>
        <row r="39">
          <cell r="H39">
            <v>6</v>
          </cell>
        </row>
      </sheetData>
      <sheetData sheetId="9">
        <row r="4">
          <cell r="H4">
            <v>9</v>
          </cell>
        </row>
        <row r="5">
          <cell r="H5">
            <v>3</v>
          </cell>
        </row>
        <row r="6">
          <cell r="H6">
            <v>0</v>
          </cell>
        </row>
        <row r="7">
          <cell r="H7">
            <v>5</v>
          </cell>
        </row>
        <row r="8">
          <cell r="H8">
            <v>4</v>
          </cell>
        </row>
        <row r="9">
          <cell r="H9">
            <v>7</v>
          </cell>
        </row>
        <row r="10">
          <cell r="H10">
            <v>0</v>
          </cell>
        </row>
        <row r="11">
          <cell r="H11">
            <v>10</v>
          </cell>
        </row>
        <row r="12">
          <cell r="H12">
            <v>25</v>
          </cell>
        </row>
        <row r="13">
          <cell r="H13">
            <v>0</v>
          </cell>
        </row>
        <row r="14">
          <cell r="H14">
            <v>10</v>
          </cell>
        </row>
        <row r="15">
          <cell r="H15">
            <v>4</v>
          </cell>
        </row>
        <row r="16">
          <cell r="H16">
            <v>8</v>
          </cell>
        </row>
        <row r="17">
          <cell r="H17">
            <v>23</v>
          </cell>
        </row>
        <row r="18">
          <cell r="H18">
            <v>1</v>
          </cell>
        </row>
        <row r="19">
          <cell r="H19">
            <v>2</v>
          </cell>
        </row>
        <row r="20">
          <cell r="H20">
            <v>15</v>
          </cell>
        </row>
        <row r="21">
          <cell r="H21">
            <v>7</v>
          </cell>
        </row>
        <row r="22">
          <cell r="H22">
            <v>4</v>
          </cell>
        </row>
        <row r="23">
          <cell r="H23">
            <v>11</v>
          </cell>
        </row>
        <row r="24">
          <cell r="H24">
            <v>2</v>
          </cell>
        </row>
        <row r="25">
          <cell r="H25">
            <v>2</v>
          </cell>
        </row>
        <row r="26">
          <cell r="H26">
            <v>11</v>
          </cell>
        </row>
        <row r="27">
          <cell r="H27">
            <v>3</v>
          </cell>
        </row>
        <row r="28">
          <cell r="H28">
            <v>3</v>
          </cell>
        </row>
        <row r="29">
          <cell r="H29">
            <v>6</v>
          </cell>
        </row>
        <row r="30">
          <cell r="H30">
            <v>2</v>
          </cell>
        </row>
        <row r="31">
          <cell r="H31">
            <v>9</v>
          </cell>
        </row>
        <row r="32">
          <cell r="H32">
            <v>4</v>
          </cell>
        </row>
        <row r="33">
          <cell r="H33">
            <v>34</v>
          </cell>
        </row>
        <row r="34">
          <cell r="H34">
            <v>1</v>
          </cell>
        </row>
        <row r="35">
          <cell r="H35">
            <v>1</v>
          </cell>
        </row>
        <row r="36">
          <cell r="H36">
            <v>1</v>
          </cell>
        </row>
        <row r="37">
          <cell r="H37">
            <v>2</v>
          </cell>
        </row>
        <row r="38">
          <cell r="H38">
            <v>4</v>
          </cell>
        </row>
        <row r="39">
          <cell r="H39">
            <v>1</v>
          </cell>
        </row>
      </sheetData>
      <sheetData sheetId="10"/>
      <sheetData sheetId="11"/>
      <sheetData sheetId="12"/>
      <sheetData sheetId="13">
        <row r="4">
          <cell r="H4">
            <v>11</v>
          </cell>
        </row>
        <row r="5">
          <cell r="H5">
            <v>12</v>
          </cell>
        </row>
        <row r="6">
          <cell r="H6">
            <v>5</v>
          </cell>
        </row>
        <row r="7">
          <cell r="H7">
            <v>10</v>
          </cell>
        </row>
        <row r="8">
          <cell r="H8">
            <v>11</v>
          </cell>
        </row>
        <row r="9">
          <cell r="H9">
            <v>0</v>
          </cell>
        </row>
        <row r="10">
          <cell r="H10">
            <v>3</v>
          </cell>
        </row>
        <row r="11">
          <cell r="H11">
            <v>15</v>
          </cell>
        </row>
        <row r="12">
          <cell r="H12">
            <v>7</v>
          </cell>
        </row>
        <row r="13">
          <cell r="H13">
            <v>217</v>
          </cell>
        </row>
        <row r="14">
          <cell r="H14">
            <v>20</v>
          </cell>
        </row>
        <row r="15">
          <cell r="H15">
            <v>10</v>
          </cell>
        </row>
        <row r="16">
          <cell r="H16">
            <v>27</v>
          </cell>
        </row>
        <row r="17">
          <cell r="H17">
            <v>3</v>
          </cell>
        </row>
        <row r="18">
          <cell r="H18">
            <v>0</v>
          </cell>
        </row>
        <row r="19">
          <cell r="H19">
            <v>24</v>
          </cell>
        </row>
        <row r="20">
          <cell r="H20">
            <v>17</v>
          </cell>
        </row>
        <row r="21">
          <cell r="H21">
            <v>33</v>
          </cell>
        </row>
        <row r="22">
          <cell r="H22">
            <v>13</v>
          </cell>
        </row>
        <row r="23">
          <cell r="H23">
            <v>0</v>
          </cell>
        </row>
        <row r="24">
          <cell r="H24">
            <v>0</v>
          </cell>
        </row>
        <row r="25">
          <cell r="H25">
            <v>25</v>
          </cell>
        </row>
        <row r="26">
          <cell r="H26">
            <v>0</v>
          </cell>
        </row>
        <row r="27">
          <cell r="H27">
            <v>20</v>
          </cell>
        </row>
        <row r="28">
          <cell r="H28">
            <v>9</v>
          </cell>
        </row>
        <row r="29">
          <cell r="H29">
            <v>4</v>
          </cell>
        </row>
        <row r="30">
          <cell r="H30">
            <v>20</v>
          </cell>
        </row>
        <row r="31">
          <cell r="H31">
            <v>1</v>
          </cell>
        </row>
        <row r="32">
          <cell r="H32">
            <v>3</v>
          </cell>
        </row>
        <row r="33">
          <cell r="H33">
            <v>0</v>
          </cell>
        </row>
        <row r="34">
          <cell r="H34">
            <v>1</v>
          </cell>
        </row>
        <row r="35">
          <cell r="H35">
            <v>28</v>
          </cell>
        </row>
        <row r="36">
          <cell r="H36">
            <v>14</v>
          </cell>
        </row>
        <row r="37">
          <cell r="H37">
            <v>14</v>
          </cell>
        </row>
        <row r="38">
          <cell r="H38">
            <v>10</v>
          </cell>
        </row>
        <row r="39">
          <cell r="H39">
            <v>20</v>
          </cell>
        </row>
      </sheetData>
      <sheetData sheetId="14">
        <row r="4">
          <cell r="H4">
            <v>0</v>
          </cell>
        </row>
        <row r="5">
          <cell r="H5">
            <v>0</v>
          </cell>
        </row>
        <row r="6">
          <cell r="H6">
            <v>0</v>
          </cell>
        </row>
        <row r="7">
          <cell r="H7">
            <v>0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1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7</v>
          </cell>
        </row>
        <row r="14">
          <cell r="H14">
            <v>0</v>
          </cell>
        </row>
        <row r="15">
          <cell r="H15">
            <v>1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1</v>
          </cell>
        </row>
        <row r="19">
          <cell r="H19">
            <v>1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5">
          <cell r="H25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2</v>
          </cell>
        </row>
        <row r="29">
          <cell r="H29">
            <v>0</v>
          </cell>
        </row>
        <row r="30">
          <cell r="H30">
            <v>3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1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2</v>
          </cell>
        </row>
        <row r="38">
          <cell r="H38">
            <v>3</v>
          </cell>
        </row>
        <row r="39">
          <cell r="H39">
            <v>0</v>
          </cell>
        </row>
      </sheetData>
      <sheetData sheetId="15"/>
      <sheetData sheetId="16"/>
      <sheetData sheetId="17">
        <row r="4">
          <cell r="H4">
            <v>0</v>
          </cell>
        </row>
        <row r="5">
          <cell r="H5">
            <v>2</v>
          </cell>
        </row>
        <row r="6">
          <cell r="H6">
            <v>0</v>
          </cell>
        </row>
        <row r="7">
          <cell r="H7">
            <v>0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0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5">
          <cell r="H25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2">
          <cell r="H32">
            <v>3</v>
          </cell>
        </row>
        <row r="33">
          <cell r="H33">
            <v>0</v>
          </cell>
        </row>
        <row r="34">
          <cell r="H34">
            <v>9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</sheetData>
      <sheetData sheetId="18"/>
      <sheetData sheetId="19">
        <row r="4">
          <cell r="H4">
            <v>0</v>
          </cell>
        </row>
        <row r="5">
          <cell r="H5">
            <v>10</v>
          </cell>
        </row>
        <row r="6">
          <cell r="H6">
            <v>2</v>
          </cell>
        </row>
        <row r="7">
          <cell r="H7">
            <v>4</v>
          </cell>
        </row>
        <row r="8">
          <cell r="H8">
            <v>0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1</v>
          </cell>
        </row>
        <row r="13">
          <cell r="H13">
            <v>0</v>
          </cell>
        </row>
        <row r="14">
          <cell r="H14">
            <v>0</v>
          </cell>
        </row>
        <row r="15">
          <cell r="H15">
            <v>8</v>
          </cell>
        </row>
        <row r="16">
          <cell r="H16">
            <v>2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3</v>
          </cell>
        </row>
        <row r="20">
          <cell r="H20">
            <v>4</v>
          </cell>
        </row>
        <row r="21">
          <cell r="H21">
            <v>6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41</v>
          </cell>
        </row>
        <row r="25">
          <cell r="H25">
            <v>0</v>
          </cell>
        </row>
        <row r="26">
          <cell r="H26">
            <v>0</v>
          </cell>
        </row>
        <row r="27">
          <cell r="H27">
            <v>1</v>
          </cell>
        </row>
        <row r="28">
          <cell r="H28">
            <v>1</v>
          </cell>
        </row>
        <row r="29">
          <cell r="H29">
            <v>5</v>
          </cell>
        </row>
        <row r="30">
          <cell r="H30">
            <v>1</v>
          </cell>
        </row>
        <row r="31">
          <cell r="H31">
            <v>1</v>
          </cell>
        </row>
        <row r="32">
          <cell r="H32">
            <v>2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2</v>
          </cell>
        </row>
      </sheetData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mber of IP Applications"/>
      <sheetName val="Number of other Applications"/>
      <sheetName val="Total Applications"/>
      <sheetName val="Waiting Times 1st Cons"/>
      <sheetName val="Number Waiting Priority Apps"/>
      <sheetName val="Numbers Waiting 1st Cons"/>
      <sheetName val="Waiting Times 2nd Cons"/>
      <sheetName val="Numbers Waiting 2nd Cons"/>
      <sheetName val="Number of 1st Cons Apps Held"/>
      <sheetName val="Number of Priority Apps Held"/>
      <sheetName val="Number of Childcare Cons Apps"/>
      <sheetName val="Number of 2nd Cons Apps Held"/>
      <sheetName val="Cases Closed"/>
      <sheetName val="District Court Family"/>
      <sheetName val="District Court Family Appeals"/>
      <sheetName val="District Court Childcare"/>
      <sheetName val="DC Childcare Appeals to CC"/>
      <sheetName val="CC Jud Sep &amp; Div"/>
      <sheetName val="IP certs"/>
      <sheetName val="ADMCA"/>
      <sheetName val="Web Stats"/>
    </sheetNames>
    <sheetDataSet>
      <sheetData sheetId="0"/>
      <sheetData sheetId="1"/>
      <sheetData sheetId="2"/>
      <sheetData sheetId="3"/>
      <sheetData sheetId="4"/>
      <sheetData sheetId="5">
        <row r="4">
          <cell r="F4">
            <v>18</v>
          </cell>
        </row>
        <row r="5">
          <cell r="F5">
            <v>59</v>
          </cell>
        </row>
      </sheetData>
      <sheetData sheetId="6">
        <row r="4">
          <cell r="F4">
            <v>0</v>
          </cell>
        </row>
        <row r="5">
          <cell r="F5">
            <v>0</v>
          </cell>
        </row>
        <row r="6">
          <cell r="F6">
            <v>0</v>
          </cell>
        </row>
        <row r="7">
          <cell r="F7">
            <v>0</v>
          </cell>
        </row>
        <row r="8">
          <cell r="F8">
            <v>0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>
            <v>0</v>
          </cell>
        </row>
        <row r="18">
          <cell r="F18">
            <v>0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  <row r="23">
          <cell r="F23">
            <v>0</v>
          </cell>
        </row>
        <row r="25">
          <cell r="F25">
            <v>0</v>
          </cell>
        </row>
        <row r="26">
          <cell r="F26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0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</sheetData>
      <sheetData sheetId="7">
        <row r="5">
          <cell r="F5">
            <v>0</v>
          </cell>
        </row>
        <row r="6">
          <cell r="F6">
            <v>0</v>
          </cell>
        </row>
        <row r="7">
          <cell r="F7">
            <v>0</v>
          </cell>
        </row>
        <row r="8">
          <cell r="F8">
            <v>0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>
            <v>0</v>
          </cell>
        </row>
        <row r="18">
          <cell r="F18">
            <v>0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  <row r="23">
          <cell r="F23">
            <v>0</v>
          </cell>
        </row>
        <row r="25">
          <cell r="F25">
            <v>0</v>
          </cell>
        </row>
        <row r="26">
          <cell r="F26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0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</sheetData>
      <sheetData sheetId="8"/>
      <sheetData sheetId="9"/>
      <sheetData sheetId="10"/>
      <sheetData sheetId="11">
        <row r="4">
          <cell r="H4">
            <v>0</v>
          </cell>
        </row>
        <row r="5">
          <cell r="H5">
            <v>0</v>
          </cell>
        </row>
        <row r="6">
          <cell r="H6">
            <v>0</v>
          </cell>
        </row>
        <row r="7">
          <cell r="H7">
            <v>0</v>
          </cell>
        </row>
        <row r="8">
          <cell r="H8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5">
          <cell r="H25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2">
          <cell r="H32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workbookViewId="0">
      <selection activeCell="B8" sqref="B8"/>
    </sheetView>
  </sheetViews>
  <sheetFormatPr defaultColWidth="15.26953125" defaultRowHeight="15.5" x14ac:dyDescent="0.35"/>
  <cols>
    <col min="1" max="1" width="22.6328125" style="24" customWidth="1"/>
    <col min="2" max="2" width="15.26953125" style="24"/>
    <col min="3" max="3" width="12.26953125" style="24" customWidth="1"/>
    <col min="4" max="4" width="12.54296875" style="24" customWidth="1"/>
    <col min="5" max="5" width="15.26953125" style="24"/>
    <col min="6" max="6" width="11.7265625" style="24" customWidth="1"/>
    <col min="7" max="7" width="13.08984375" style="24" customWidth="1"/>
    <col min="8" max="8" width="13.453125" style="24" customWidth="1"/>
    <col min="9" max="9" width="11.453125" style="24" customWidth="1"/>
    <col min="10" max="10" width="12.26953125" style="24" customWidth="1"/>
    <col min="11" max="11" width="12.36328125" style="31" customWidth="1"/>
    <col min="12" max="12" width="11.1796875" style="24" customWidth="1"/>
    <col min="13" max="16384" width="15.26953125" style="24"/>
  </cols>
  <sheetData>
    <row r="1" spans="1:15" ht="16" thickTop="1" x14ac:dyDescent="0.35">
      <c r="A1" s="34" t="s">
        <v>0</v>
      </c>
      <c r="B1" s="35"/>
      <c r="C1" s="35"/>
      <c r="D1" s="35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5" x14ac:dyDescent="0.35">
      <c r="A2" s="36" t="s">
        <v>1</v>
      </c>
      <c r="B2" s="37"/>
      <c r="C2" s="3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8"/>
    </row>
    <row r="3" spans="1:15" x14ac:dyDescent="0.35">
      <c r="A3" s="25"/>
      <c r="B3" s="26"/>
      <c r="C3" s="26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8"/>
    </row>
    <row r="4" spans="1:15" s="29" customFormat="1" ht="35" customHeight="1" x14ac:dyDescent="0.3">
      <c r="A4" s="1"/>
      <c r="B4" s="2" t="s">
        <v>2</v>
      </c>
      <c r="C4" s="38" t="s">
        <v>3</v>
      </c>
      <c r="D4" s="38"/>
      <c r="E4" s="39" t="s">
        <v>4</v>
      </c>
      <c r="F4" s="39"/>
      <c r="G4" s="39"/>
      <c r="H4" s="40" t="s">
        <v>5</v>
      </c>
      <c r="I4" s="40"/>
      <c r="J4" s="41" t="s">
        <v>6</v>
      </c>
      <c r="K4" s="41"/>
      <c r="L4" s="41"/>
      <c r="M4" s="32" t="s">
        <v>7</v>
      </c>
      <c r="N4" s="32"/>
      <c r="O4" s="33"/>
    </row>
    <row r="5" spans="1:15" s="30" customFormat="1" ht="46.5" x14ac:dyDescent="0.35">
      <c r="A5" s="3" t="s">
        <v>8</v>
      </c>
      <c r="B5" s="4"/>
      <c r="C5" s="5" t="s">
        <v>9</v>
      </c>
      <c r="D5" s="5" t="s">
        <v>10</v>
      </c>
      <c r="E5" s="6" t="s">
        <v>11</v>
      </c>
      <c r="F5" s="6" t="s">
        <v>12</v>
      </c>
      <c r="G5" s="6" t="s">
        <v>13</v>
      </c>
      <c r="H5" s="7" t="s">
        <v>11</v>
      </c>
      <c r="I5" s="7" t="s">
        <v>13</v>
      </c>
      <c r="J5" s="8" t="s">
        <v>14</v>
      </c>
      <c r="K5" s="8" t="s">
        <v>15</v>
      </c>
      <c r="L5" s="8" t="s">
        <v>12</v>
      </c>
      <c r="M5" s="9" t="s">
        <v>16</v>
      </c>
      <c r="N5" s="9" t="s">
        <v>17</v>
      </c>
      <c r="O5" s="9" t="s">
        <v>18</v>
      </c>
    </row>
    <row r="6" spans="1:15" s="29" customFormat="1" x14ac:dyDescent="0.35">
      <c r="A6" s="10" t="s">
        <v>19</v>
      </c>
      <c r="B6" s="11">
        <v>3.6</v>
      </c>
      <c r="C6" s="12">
        <f>'[1]Total Applications'!$H$4</f>
        <v>36</v>
      </c>
      <c r="D6" s="12">
        <f>SUM('[1]Total Applications'!$C$4:$H$4)</f>
        <v>209</v>
      </c>
      <c r="E6" s="13">
        <f>'[1]Waiting Times 1st Cons'!$H$4</f>
        <v>11</v>
      </c>
      <c r="F6" s="13">
        <f>'[1]Number Waiting Priority Apps'!$H$4</f>
        <v>6</v>
      </c>
      <c r="G6" s="13">
        <f>'[1]Numbers Waiting 1st Cons'!$H$4</f>
        <v>45</v>
      </c>
      <c r="H6" s="14">
        <f>MAX('[2]Waiting Times 2nd Cons'!$F4:$F5)</f>
        <v>0</v>
      </c>
      <c r="I6" s="14">
        <f>SUM('[2]Numbers Waiting 1st Cons'!$F4:$F5)</f>
        <v>77</v>
      </c>
      <c r="J6" s="15">
        <f>'[1]Number of 1st Cons Apps Held'!$H$4</f>
        <v>21</v>
      </c>
      <c r="K6" s="15">
        <f>'[2]Number of 2nd Cons Apps Held'!$H$4+'[2]Number of 2nd Cons Apps Held'!$H$5</f>
        <v>0</v>
      </c>
      <c r="L6" s="15">
        <f>'[1]Number of Priority Apps Held'!$H$4</f>
        <v>9</v>
      </c>
      <c r="M6" s="16">
        <f>'[1]District Court Family'!$H$4+'[1]District Court Family Appeals'!$H$4</f>
        <v>11</v>
      </c>
      <c r="N6" s="16">
        <f>'[1]CC Jud Sep &amp; Div'!$H$4</f>
        <v>0</v>
      </c>
      <c r="O6" s="16">
        <f>[1]ADMCA!$H$4</f>
        <v>0</v>
      </c>
    </row>
    <row r="7" spans="1:15" s="29" customFormat="1" x14ac:dyDescent="0.35">
      <c r="A7" s="10" t="s">
        <v>20</v>
      </c>
      <c r="B7" s="11">
        <v>3</v>
      </c>
      <c r="C7" s="12">
        <f>'[1]Total Applications'!$H$5</f>
        <v>30</v>
      </c>
      <c r="D7" s="12">
        <f>SUM('[1]Total Applications'!$C$5:$H$5)</f>
        <v>205</v>
      </c>
      <c r="E7" s="13">
        <f>'[1]Waiting Times 1st Cons'!$H$5</f>
        <v>40</v>
      </c>
      <c r="F7" s="13">
        <f>'[1]Number Waiting Priority Apps'!$H$5</f>
        <v>3</v>
      </c>
      <c r="G7" s="13">
        <f>'[1]Numbers Waiting 1st Cons'!$H$5</f>
        <v>61</v>
      </c>
      <c r="H7" s="14">
        <f>'[2]Waiting Times 2nd Cons'!$F5</f>
        <v>0</v>
      </c>
      <c r="I7" s="14">
        <f>'[2]Numbers Waiting 2nd Cons'!$F5</f>
        <v>0</v>
      </c>
      <c r="J7" s="15">
        <f>'[1]Number of 1st Cons Apps Held'!$H$5</f>
        <v>17</v>
      </c>
      <c r="K7" s="15">
        <f>'[2]Number of 2nd Cons Apps Held'!$H$5</f>
        <v>0</v>
      </c>
      <c r="L7" s="15">
        <f>'[1]Number of Priority Apps Held'!$H$5</f>
        <v>3</v>
      </c>
      <c r="M7" s="16">
        <f>'[1]District Court Family'!$H$5+'[1]District Court Family Appeals'!$H$5</f>
        <v>12</v>
      </c>
      <c r="N7" s="16">
        <f>'[1]CC Jud Sep &amp; Div'!$H$5</f>
        <v>2</v>
      </c>
      <c r="O7" s="16">
        <f>[1]ADMCA!$H$5</f>
        <v>10</v>
      </c>
    </row>
    <row r="8" spans="1:15" s="29" customFormat="1" x14ac:dyDescent="0.35">
      <c r="A8" s="10" t="s">
        <v>21</v>
      </c>
      <c r="B8" s="11">
        <v>2.5</v>
      </c>
      <c r="C8" s="12">
        <f>'[1]Total Applications'!$H$6</f>
        <v>10</v>
      </c>
      <c r="D8" s="12">
        <f>SUM('[1]Total Applications'!$C$6:$H$6)</f>
        <v>81</v>
      </c>
      <c r="E8" s="13">
        <f>'[1]Waiting Times 1st Cons'!$H$6</f>
        <v>5</v>
      </c>
      <c r="F8" s="13">
        <f>'[1]Number Waiting Priority Apps'!$H$6</f>
        <v>1</v>
      </c>
      <c r="G8" s="13">
        <f>'[1]Numbers Waiting 1st Cons'!$H$6</f>
        <v>9</v>
      </c>
      <c r="H8" s="14">
        <f>'[2]Waiting Times 2nd Cons'!$F6</f>
        <v>0</v>
      </c>
      <c r="I8" s="14">
        <f>'[2]Numbers Waiting 2nd Cons'!$F6</f>
        <v>0</v>
      </c>
      <c r="J8" s="15">
        <f>'[1]Number of 1st Cons Apps Held'!$H$6</f>
        <v>9</v>
      </c>
      <c r="K8" s="15">
        <f>'[2]Number of 2nd Cons Apps Held'!$H$6</f>
        <v>0</v>
      </c>
      <c r="L8" s="15">
        <f>'[1]Number of Priority Apps Held'!$H$6</f>
        <v>0</v>
      </c>
      <c r="M8" s="16">
        <f>'[1]District Court Family'!$H$6+'[1]District Court Family Appeals'!$H$6</f>
        <v>5</v>
      </c>
      <c r="N8" s="16">
        <f>'[1]CC Jud Sep &amp; Div'!$H$6</f>
        <v>0</v>
      </c>
      <c r="O8" s="16">
        <f>[1]ADMCA!$H$6</f>
        <v>2</v>
      </c>
    </row>
    <row r="9" spans="1:15" s="29" customFormat="1" x14ac:dyDescent="0.35">
      <c r="A9" s="10" t="s">
        <v>22</v>
      </c>
      <c r="B9" s="11">
        <v>2.25</v>
      </c>
      <c r="C9" s="12">
        <f>'[1]Total Applications'!$H$7</f>
        <v>27</v>
      </c>
      <c r="D9" s="12">
        <f>SUM('[1]Total Applications'!$C$7:$H$7)</f>
        <v>203</v>
      </c>
      <c r="E9" s="13">
        <f>'[1]Waiting Times 1st Cons'!$H$7</f>
        <v>48</v>
      </c>
      <c r="F9" s="13">
        <f>'[1]Number Waiting Priority Apps'!$H$7</f>
        <v>0</v>
      </c>
      <c r="G9" s="13">
        <f>'[1]Numbers Waiting 1st Cons'!$H$7</f>
        <v>109</v>
      </c>
      <c r="H9" s="14">
        <f>'[2]Waiting Times 2nd Cons'!$F7</f>
        <v>0</v>
      </c>
      <c r="I9" s="14">
        <f>'[2]Numbers Waiting 2nd Cons'!$F7</f>
        <v>0</v>
      </c>
      <c r="J9" s="15">
        <f>'[1]Number of 1st Cons Apps Held'!$H$7</f>
        <v>16</v>
      </c>
      <c r="K9" s="15">
        <f>'[2]Number of 2nd Cons Apps Held'!$H$7</f>
        <v>0</v>
      </c>
      <c r="L9" s="15">
        <f>'[1]Number of Priority Apps Held'!$H$7</f>
        <v>5</v>
      </c>
      <c r="M9" s="16">
        <f>'[1]District Court Family'!$H$7+'[1]District Court Family Appeals'!$H$7</f>
        <v>10</v>
      </c>
      <c r="N9" s="16">
        <f>'[1]CC Jud Sep &amp; Div'!$H$7</f>
        <v>0</v>
      </c>
      <c r="O9" s="16">
        <f>[1]ADMCA!$H$7</f>
        <v>4</v>
      </c>
    </row>
    <row r="10" spans="1:15" s="29" customFormat="1" x14ac:dyDescent="0.35">
      <c r="A10" s="10" t="s">
        <v>23</v>
      </c>
      <c r="B10" s="11">
        <v>1.75</v>
      </c>
      <c r="C10" s="12">
        <f>'[1]Total Applications'!$H$8</f>
        <v>25</v>
      </c>
      <c r="D10" s="12">
        <f>SUM('[1]Total Applications'!$C$8:$H$8)</f>
        <v>122</v>
      </c>
      <c r="E10" s="13">
        <f>'[1]Waiting Times 1st Cons'!$H$8</f>
        <v>29</v>
      </c>
      <c r="F10" s="13">
        <f>'[1]Number Waiting Priority Apps'!$H$8</f>
        <v>0</v>
      </c>
      <c r="G10" s="13">
        <f>'[1]Numbers Waiting 1st Cons'!$H$8</f>
        <v>34</v>
      </c>
      <c r="H10" s="14">
        <f>'[2]Waiting Times 2nd Cons'!$F8</f>
        <v>0</v>
      </c>
      <c r="I10" s="14">
        <f>'[2]Numbers Waiting 2nd Cons'!$F8</f>
        <v>0</v>
      </c>
      <c r="J10" s="15">
        <f>'[1]Number of 1st Cons Apps Held'!$H$8</f>
        <v>10</v>
      </c>
      <c r="K10" s="15">
        <f>'[2]Number of 2nd Cons Apps Held'!$H$8</f>
        <v>0</v>
      </c>
      <c r="L10" s="15">
        <f>'[1]Number of Priority Apps Held'!$H$8</f>
        <v>4</v>
      </c>
      <c r="M10" s="16">
        <f>'[1]District Court Family'!$H$8+'[1]District Court Family Appeals'!$H$8</f>
        <v>11</v>
      </c>
      <c r="N10" s="16">
        <f>'[1]CC Jud Sep &amp; Div'!$H$8</f>
        <v>0</v>
      </c>
      <c r="O10" s="16">
        <f>[1]ADMCA!$H$8</f>
        <v>0</v>
      </c>
    </row>
    <row r="11" spans="1:15" s="29" customFormat="1" x14ac:dyDescent="0.35">
      <c r="A11" s="10" t="s">
        <v>24</v>
      </c>
      <c r="B11" s="11">
        <v>2</v>
      </c>
      <c r="C11" s="12">
        <f>'[1]Total Applications'!$H$9</f>
        <v>13</v>
      </c>
      <c r="D11" s="12">
        <f>SUM('[1]Total Applications'!$C$9:$H$9)</f>
        <v>80</v>
      </c>
      <c r="E11" s="13">
        <f>'[1]Waiting Times 1st Cons'!$H$9</f>
        <v>0</v>
      </c>
      <c r="F11" s="13">
        <f>'[1]Number Waiting Priority Apps'!$H$9</f>
        <v>0</v>
      </c>
      <c r="G11" s="13">
        <f>'[1]Numbers Waiting 1st Cons'!$H$9</f>
        <v>0</v>
      </c>
      <c r="H11" s="14"/>
      <c r="I11" s="14"/>
      <c r="J11" s="15">
        <f>'[1]Number of 1st Cons Apps Held'!$H$9</f>
        <v>11</v>
      </c>
      <c r="K11" s="15"/>
      <c r="L11" s="15">
        <f>'[1]Number of Priority Apps Held'!$H$9</f>
        <v>7</v>
      </c>
      <c r="M11" s="16">
        <f>'[1]District Court Family'!$H$9+'[1]District Court Family Appeals'!$H$9</f>
        <v>0</v>
      </c>
      <c r="N11" s="16">
        <f>'[1]CC Jud Sep &amp; Div'!$H$9</f>
        <v>0</v>
      </c>
      <c r="O11" s="16">
        <f>[1]ADMCA!$H$9</f>
        <v>0</v>
      </c>
    </row>
    <row r="12" spans="1:15" s="29" customFormat="1" x14ac:dyDescent="0.35">
      <c r="A12" s="10" t="s">
        <v>25</v>
      </c>
      <c r="B12" s="11">
        <v>2.4</v>
      </c>
      <c r="C12" s="12">
        <f>'[1]Total Applications'!$H$10</f>
        <v>16</v>
      </c>
      <c r="D12" s="12">
        <f>SUM('[1]Total Applications'!$C$10:$H$10)</f>
        <v>90</v>
      </c>
      <c r="E12" s="13">
        <f>'[1]Waiting Times 1st Cons'!$H$10</f>
        <v>9</v>
      </c>
      <c r="F12" s="13">
        <f>'[1]Number Waiting Priority Apps'!$H$10</f>
        <v>7</v>
      </c>
      <c r="G12" s="13">
        <f>'[1]Numbers Waiting 1st Cons'!$H$10</f>
        <v>29</v>
      </c>
      <c r="H12" s="14">
        <f>'[2]Waiting Times 2nd Cons'!$F10</f>
        <v>0</v>
      </c>
      <c r="I12" s="14">
        <f>'[2]Numbers Waiting 2nd Cons'!$F10</f>
        <v>0</v>
      </c>
      <c r="J12" s="15">
        <f>'[1]Number of 1st Cons Apps Held'!$H$10</f>
        <v>4</v>
      </c>
      <c r="K12" s="15">
        <f>'[2]Number of 2nd Cons Apps Held'!$H$10</f>
        <v>0</v>
      </c>
      <c r="L12" s="15">
        <f>'[1]Number of Priority Apps Held'!$H$10</f>
        <v>0</v>
      </c>
      <c r="M12" s="16">
        <f>'[1]District Court Family'!$H$10+'[1]District Court Family Appeals'!$H$10</f>
        <v>4</v>
      </c>
      <c r="N12" s="16">
        <f>'[1]CC Jud Sep &amp; Div'!$H$10</f>
        <v>0</v>
      </c>
      <c r="O12" s="16">
        <f>[1]ADMCA!$H$10</f>
        <v>0</v>
      </c>
    </row>
    <row r="13" spans="1:15" s="29" customFormat="1" x14ac:dyDescent="0.35">
      <c r="A13" s="10" t="s">
        <v>26</v>
      </c>
      <c r="B13" s="11">
        <v>6.85</v>
      </c>
      <c r="C13" s="12">
        <f>'[1]Total Applications'!$H$11</f>
        <v>34</v>
      </c>
      <c r="D13" s="12">
        <f>SUM('[1]Total Applications'!$C$11:$H$11)</f>
        <v>381</v>
      </c>
      <c r="E13" s="13">
        <f>'[1]Waiting Times 1st Cons'!$H$11</f>
        <v>21</v>
      </c>
      <c r="F13" s="13">
        <f>'[1]Number Waiting Priority Apps'!$H$11</f>
        <v>6</v>
      </c>
      <c r="G13" s="13">
        <f>'[1]Numbers Waiting 1st Cons'!$H$11</f>
        <v>35</v>
      </c>
      <c r="H13" s="14">
        <f>'[2]Waiting Times 2nd Cons'!$F11</f>
        <v>0</v>
      </c>
      <c r="I13" s="14">
        <f>'[2]Numbers Waiting 2nd Cons'!$F11</f>
        <v>0</v>
      </c>
      <c r="J13" s="15">
        <f>'[1]Number of 1st Cons Apps Held'!$H$11</f>
        <v>24</v>
      </c>
      <c r="K13" s="15">
        <f>'[2]Number of 2nd Cons Apps Held'!$H$11</f>
        <v>0</v>
      </c>
      <c r="L13" s="15">
        <f>'[1]Number of Priority Apps Held'!$H$11</f>
        <v>10</v>
      </c>
      <c r="M13" s="16">
        <f>'[1]District Court Family'!$H$11+'[1]District Court Family Appeals'!$H$11</f>
        <v>15</v>
      </c>
      <c r="N13" s="16">
        <f>'[1]CC Jud Sep &amp; Div'!$H$11</f>
        <v>0</v>
      </c>
      <c r="O13" s="16">
        <f>[1]ADMCA!$H$11</f>
        <v>0</v>
      </c>
    </row>
    <row r="14" spans="1:15" s="29" customFormat="1" x14ac:dyDescent="0.35">
      <c r="A14" s="10" t="s">
        <v>27</v>
      </c>
      <c r="B14" s="11">
        <v>8.25</v>
      </c>
      <c r="C14" s="12">
        <f>'[1]Total Applications'!$H$12</f>
        <v>66</v>
      </c>
      <c r="D14" s="12">
        <f>SUM('[1]Total Applications'!$C$12:$H$12)</f>
        <v>353</v>
      </c>
      <c r="E14" s="13">
        <f>'[1]Waiting Times 1st Cons'!$H$12</f>
        <v>21</v>
      </c>
      <c r="F14" s="13">
        <f>'[1]Number Waiting Priority Apps'!$H$12</f>
        <v>16</v>
      </c>
      <c r="G14" s="13">
        <f>'[1]Numbers Waiting 1st Cons'!$H$12</f>
        <v>84</v>
      </c>
      <c r="H14" s="14">
        <f>'[2]Waiting Times 2nd Cons'!$F12</f>
        <v>0</v>
      </c>
      <c r="I14" s="14">
        <f>'[2]Numbers Waiting 2nd Cons'!$F12</f>
        <v>0</v>
      </c>
      <c r="J14" s="15">
        <f>'[1]Number of 1st Cons Apps Held'!$H$12</f>
        <v>34</v>
      </c>
      <c r="K14" s="15">
        <f>'[2]Number of 2nd Cons Apps Held'!$H$12</f>
        <v>0</v>
      </c>
      <c r="L14" s="15">
        <f>'[1]Number of Priority Apps Held'!$H$12</f>
        <v>25</v>
      </c>
      <c r="M14" s="16">
        <f>'[1]District Court Family'!$H$12+'[1]District Court Family Appeals'!$H$12</f>
        <v>7</v>
      </c>
      <c r="N14" s="16">
        <f>'[1]CC Jud Sep &amp; Div'!$H$12</f>
        <v>0</v>
      </c>
      <c r="O14" s="16">
        <f>[1]ADMCA!$H$12</f>
        <v>1</v>
      </c>
    </row>
    <row r="15" spans="1:15" s="29" customFormat="1" x14ac:dyDescent="0.35">
      <c r="A15" s="10" t="s">
        <v>28</v>
      </c>
      <c r="B15" s="11">
        <v>0</v>
      </c>
      <c r="C15" s="12">
        <f>'[1]Total Applications'!$H$13</f>
        <v>271</v>
      </c>
      <c r="D15" s="12">
        <f>SUM('[1]Total Applications'!$C$13:$H$13)</f>
        <v>1459</v>
      </c>
      <c r="E15" s="13">
        <f>'[1]Waiting Times 1st Cons'!$H$13</f>
        <v>0</v>
      </c>
      <c r="F15" s="13">
        <f>'[1]Number Waiting Priority Apps'!$H$13</f>
        <v>0</v>
      </c>
      <c r="G15" s="13">
        <f>'[1]Numbers Waiting 1st Cons'!$H$13</f>
        <v>0</v>
      </c>
      <c r="H15" s="14"/>
      <c r="I15" s="14"/>
      <c r="J15" s="15">
        <f>'[1]Number of 1st Cons Apps Held'!$H$13</f>
        <v>0</v>
      </c>
      <c r="K15" s="15"/>
      <c r="L15" s="15">
        <f>'[1]Number of Priority Apps Held'!$H$13</f>
        <v>0</v>
      </c>
      <c r="M15" s="16">
        <f>'[1]District Court Family'!$H$13+'[1]District Court Family Appeals'!$H$13</f>
        <v>224</v>
      </c>
      <c r="N15" s="16">
        <f>'[1]CC Jud Sep &amp; Div'!$H$13</f>
        <v>0</v>
      </c>
      <c r="O15" s="16">
        <f>[1]ADMCA!$H$13</f>
        <v>0</v>
      </c>
    </row>
    <row r="16" spans="1:15" s="29" customFormat="1" x14ac:dyDescent="0.35">
      <c r="A16" s="10" t="s">
        <v>29</v>
      </c>
      <c r="B16" s="11">
        <v>1.75</v>
      </c>
      <c r="C16" s="12">
        <f>'[1]Total Applications'!$H$14</f>
        <v>43</v>
      </c>
      <c r="D16" s="12">
        <f>SUM('[1]Total Applications'!$C$14:$H$14)</f>
        <v>199</v>
      </c>
      <c r="E16" s="13">
        <f>'[1]Waiting Times 1st Cons'!$H$14</f>
        <v>15</v>
      </c>
      <c r="F16" s="13">
        <f>'[1]Number Waiting Priority Apps'!$H$14</f>
        <v>5</v>
      </c>
      <c r="G16" s="13">
        <f>'[1]Numbers Waiting 1st Cons'!$H$14</f>
        <v>28</v>
      </c>
      <c r="H16" s="14">
        <f>'[2]Waiting Times 2nd Cons'!$F14</f>
        <v>0</v>
      </c>
      <c r="I16" s="14">
        <f>'[2]Numbers Waiting 2nd Cons'!$F14</f>
        <v>0</v>
      </c>
      <c r="J16" s="15">
        <f>'[1]Number of 1st Cons Apps Held'!$H$14</f>
        <v>18</v>
      </c>
      <c r="K16" s="15">
        <f>'[2]Number of 2nd Cons Apps Held'!$H$14</f>
        <v>0</v>
      </c>
      <c r="L16" s="15">
        <f>'[1]Number of Priority Apps Held'!$H$14</f>
        <v>10</v>
      </c>
      <c r="M16" s="16">
        <f>'[1]District Court Family'!$H$14+'[1]District Court Family Appeals'!$H$14</f>
        <v>20</v>
      </c>
      <c r="N16" s="16">
        <f>'[1]CC Jud Sep &amp; Div'!$H$14</f>
        <v>0</v>
      </c>
      <c r="O16" s="16">
        <f>[1]ADMCA!$H$14</f>
        <v>0</v>
      </c>
    </row>
    <row r="17" spans="1:15" s="29" customFormat="1" x14ac:dyDescent="0.35">
      <c r="A17" s="10" t="s">
        <v>30</v>
      </c>
      <c r="B17" s="11">
        <v>3.25</v>
      </c>
      <c r="C17" s="12">
        <f>'[1]Total Applications'!$H$15</f>
        <v>40</v>
      </c>
      <c r="D17" s="12">
        <f>SUM('[1]Total Applications'!$C$15:$H$15)</f>
        <v>226</v>
      </c>
      <c r="E17" s="13">
        <f>'[1]Waiting Times 1st Cons'!$H$15</f>
        <v>20</v>
      </c>
      <c r="F17" s="13">
        <f>'[1]Number Waiting Priority Apps'!$H$15</f>
        <v>8</v>
      </c>
      <c r="G17" s="13">
        <f>'[1]Numbers Waiting 1st Cons'!$H$15</f>
        <v>53</v>
      </c>
      <c r="H17" s="14">
        <f>'[2]Waiting Times 2nd Cons'!$F15</f>
        <v>0</v>
      </c>
      <c r="I17" s="14">
        <f>'[2]Numbers Waiting 2nd Cons'!$F15</f>
        <v>0</v>
      </c>
      <c r="J17" s="15">
        <f>'[1]Number of 1st Cons Apps Held'!$H$15</f>
        <v>15</v>
      </c>
      <c r="K17" s="15">
        <f>'[2]Number of 2nd Cons Apps Held'!$H$15</f>
        <v>0</v>
      </c>
      <c r="L17" s="15">
        <f>'[1]Number of Priority Apps Held'!$H$15</f>
        <v>4</v>
      </c>
      <c r="M17" s="16">
        <f>'[1]District Court Family'!$H$15+'[1]District Court Family Appeals'!$H$15</f>
        <v>11</v>
      </c>
      <c r="N17" s="16">
        <f>'[1]CC Jud Sep &amp; Div'!$H$15</f>
        <v>0</v>
      </c>
      <c r="O17" s="16">
        <f>[1]ADMCA!$H$15</f>
        <v>8</v>
      </c>
    </row>
    <row r="18" spans="1:15" s="29" customFormat="1" x14ac:dyDescent="0.35">
      <c r="A18" s="10" t="s">
        <v>31</v>
      </c>
      <c r="B18" s="11">
        <v>5.75</v>
      </c>
      <c r="C18" s="12">
        <f>'[1]Total Applications'!$H$16</f>
        <v>56</v>
      </c>
      <c r="D18" s="12">
        <f>SUM('[1]Total Applications'!$C$16:$H$16)</f>
        <v>276</v>
      </c>
      <c r="E18" s="13">
        <f>'[1]Waiting Times 1st Cons'!$H$16</f>
        <v>33</v>
      </c>
      <c r="F18" s="13">
        <f>'[1]Number Waiting Priority Apps'!$H$16</f>
        <v>17</v>
      </c>
      <c r="G18" s="13">
        <f>'[1]Numbers Waiting 1st Cons'!$H$16</f>
        <v>51</v>
      </c>
      <c r="H18" s="14">
        <f>'[2]Waiting Times 2nd Cons'!$F16</f>
        <v>0</v>
      </c>
      <c r="I18" s="14">
        <f>'[2]Numbers Waiting 2nd Cons'!$F16</f>
        <v>0</v>
      </c>
      <c r="J18" s="15">
        <f>'[1]Number of 1st Cons Apps Held'!$H$16</f>
        <v>28</v>
      </c>
      <c r="K18" s="15">
        <f>'[2]Number of 2nd Cons Apps Held'!$H$16</f>
        <v>0</v>
      </c>
      <c r="L18" s="15">
        <f>'[1]Number of Priority Apps Held'!$H$16</f>
        <v>8</v>
      </c>
      <c r="M18" s="16">
        <f>'[1]District Court Family'!$H$16+'[1]District Court Family Appeals'!$H$16</f>
        <v>27</v>
      </c>
      <c r="N18" s="16">
        <f>'[1]CC Jud Sep &amp; Div'!$H$16</f>
        <v>0</v>
      </c>
      <c r="O18" s="16">
        <f>[1]ADMCA!$H$16</f>
        <v>2</v>
      </c>
    </row>
    <row r="19" spans="1:15" s="29" customFormat="1" ht="31" x14ac:dyDescent="0.35">
      <c r="A19" s="10" t="s">
        <v>32</v>
      </c>
      <c r="B19" s="11">
        <v>6.1</v>
      </c>
      <c r="C19" s="12">
        <f>'[1]Total Applications'!$H$17</f>
        <v>118</v>
      </c>
      <c r="D19" s="12">
        <f>SUM('[1]Total Applications'!$C$17:$H$17)</f>
        <v>627</v>
      </c>
      <c r="E19" s="13">
        <f>'[1]Waiting Times 1st Cons'!$H$17</f>
        <v>18</v>
      </c>
      <c r="F19" s="13">
        <f>'[1]Number Waiting Priority Apps'!$H$17</f>
        <v>1</v>
      </c>
      <c r="G19" s="13">
        <f>'[1]Numbers Waiting 1st Cons'!$H$17</f>
        <v>18</v>
      </c>
      <c r="H19" s="14">
        <f>'[2]Waiting Times 2nd Cons'!$F17</f>
        <v>0</v>
      </c>
      <c r="I19" s="14">
        <f>'[2]Numbers Waiting 2nd Cons'!$F17</f>
        <v>0</v>
      </c>
      <c r="J19" s="15">
        <f>'[1]Number of 1st Cons Apps Held'!$H$17</f>
        <v>29</v>
      </c>
      <c r="K19" s="15">
        <f>'[2]Number of 2nd Cons Apps Held'!$H$17</f>
        <v>0</v>
      </c>
      <c r="L19" s="15">
        <f>'[1]Number of Priority Apps Held'!$H$17</f>
        <v>23</v>
      </c>
      <c r="M19" s="16">
        <f>'[1]District Court Family'!$H$17+'[1]District Court Family Appeals'!$H$17</f>
        <v>3</v>
      </c>
      <c r="N19" s="16">
        <f>'[1]CC Jud Sep &amp; Div'!$H$17</f>
        <v>0</v>
      </c>
      <c r="O19" s="16">
        <f>[1]ADMCA!$H$17</f>
        <v>0</v>
      </c>
    </row>
    <row r="20" spans="1:15" s="29" customFormat="1" x14ac:dyDescent="0.35">
      <c r="A20" s="10" t="s">
        <v>33</v>
      </c>
      <c r="B20" s="11">
        <v>5</v>
      </c>
      <c r="C20" s="12">
        <f>'[1]Total Applications'!$H$18</f>
        <v>14</v>
      </c>
      <c r="D20" s="12">
        <f>SUM('[1]Total Applications'!$C$18:$H$18)</f>
        <v>116</v>
      </c>
      <c r="E20" s="13">
        <f>'[1]Waiting Times 1st Cons'!$H$18</f>
        <v>39</v>
      </c>
      <c r="F20" s="13">
        <f>'[1]Number Waiting Priority Apps'!$H$18</f>
        <v>20</v>
      </c>
      <c r="G20" s="13">
        <f>'[1]Numbers Waiting 1st Cons'!$H$18</f>
        <v>91</v>
      </c>
      <c r="H20" s="14">
        <f>'[2]Waiting Times 2nd Cons'!$F18</f>
        <v>0</v>
      </c>
      <c r="I20" s="14">
        <f>'[2]Numbers Waiting 2nd Cons'!$F18</f>
        <v>0</v>
      </c>
      <c r="J20" s="15">
        <f>'[1]Number of 1st Cons Apps Held'!$H$18</f>
        <v>2</v>
      </c>
      <c r="K20" s="15">
        <f>'[2]Number of 2nd Cons Apps Held'!$H$18</f>
        <v>0</v>
      </c>
      <c r="L20" s="15">
        <f>'[1]Number of Priority Apps Held'!$H$18</f>
        <v>1</v>
      </c>
      <c r="M20" s="16">
        <f>'[1]District Court Family'!$H$18+'[1]District Court Family Appeals'!$H$18</f>
        <v>1</v>
      </c>
      <c r="N20" s="16">
        <f>'[1]CC Jud Sep &amp; Div'!$H$18</f>
        <v>0</v>
      </c>
      <c r="O20" s="16">
        <f>[1]ADMCA!$H$18</f>
        <v>0</v>
      </c>
    </row>
    <row r="21" spans="1:15" s="29" customFormat="1" x14ac:dyDescent="0.35">
      <c r="A21" s="10" t="s">
        <v>34</v>
      </c>
      <c r="B21" s="11">
        <v>5.25</v>
      </c>
      <c r="C21" s="12">
        <f>'[1]Total Applications'!$H$19</f>
        <v>35</v>
      </c>
      <c r="D21" s="12">
        <f>SUM('[1]Total Applications'!$C$19:$H$19)</f>
        <v>275</v>
      </c>
      <c r="E21" s="13">
        <f>'[1]Waiting Times 1st Cons'!$H$19</f>
        <v>12</v>
      </c>
      <c r="F21" s="13">
        <f>'[1]Number Waiting Priority Apps'!$H$19</f>
        <v>1</v>
      </c>
      <c r="G21" s="13">
        <f>'[1]Numbers Waiting 1st Cons'!$H$19</f>
        <v>16</v>
      </c>
      <c r="H21" s="14">
        <f>MAX('[2]Waiting Times 2nd Cons'!$F20:$F21)</f>
        <v>0</v>
      </c>
      <c r="I21" s="14">
        <f>SUM('[2]Numbers Waiting 2nd Cons'!$F20:$F21)</f>
        <v>0</v>
      </c>
      <c r="J21" s="15">
        <f>'[1]Number of 1st Cons Apps Held'!$H$19</f>
        <v>12</v>
      </c>
      <c r="K21" s="15">
        <f>'[2]Number of 2nd Cons Apps Held'!$H$20+'[2]Number of 2nd Cons Apps Held'!$H$21</f>
        <v>0</v>
      </c>
      <c r="L21" s="15">
        <f>'[1]Number of Priority Apps Held'!$H$19</f>
        <v>2</v>
      </c>
      <c r="M21" s="16">
        <f>'[1]District Court Family'!$H$19+'[1]District Court Family Appeals'!$H$19</f>
        <v>25</v>
      </c>
      <c r="N21" s="16">
        <f>'[1]CC Jud Sep &amp; Div'!$H$19</f>
        <v>0</v>
      </c>
      <c r="O21" s="16">
        <f>[1]ADMCA!$H$19</f>
        <v>3</v>
      </c>
    </row>
    <row r="22" spans="1:15" s="29" customFormat="1" x14ac:dyDescent="0.35">
      <c r="A22" s="10" t="s">
        <v>35</v>
      </c>
      <c r="B22" s="11">
        <v>3.5</v>
      </c>
      <c r="C22" s="12">
        <f>'[1]Total Applications'!$H$20</f>
        <v>51</v>
      </c>
      <c r="D22" s="12">
        <f>SUM('[1]Total Applications'!$C$20:$H$20)</f>
        <v>250</v>
      </c>
      <c r="E22" s="13">
        <f>'[1]Waiting Times 1st Cons'!$H$20</f>
        <v>4</v>
      </c>
      <c r="F22" s="13">
        <f>'[1]Number Waiting Priority Apps'!$H$20</f>
        <v>1</v>
      </c>
      <c r="G22" s="13">
        <f>'[1]Numbers Waiting 1st Cons'!$H$20</f>
        <v>18</v>
      </c>
      <c r="H22" s="14">
        <f>'[2]Waiting Times 2nd Cons'!$F21</f>
        <v>0</v>
      </c>
      <c r="I22" s="14">
        <f>'[2]Numbers Waiting 2nd Cons'!$F21</f>
        <v>0</v>
      </c>
      <c r="J22" s="15">
        <f>'[1]Number of 1st Cons Apps Held'!$H$20</f>
        <v>28</v>
      </c>
      <c r="K22" s="15">
        <f>'[2]Number of 2nd Cons Apps Held'!$H$21</f>
        <v>0</v>
      </c>
      <c r="L22" s="15">
        <f>'[1]Number of Priority Apps Held'!$H$20</f>
        <v>15</v>
      </c>
      <c r="M22" s="16">
        <f>'[1]District Court Family'!$H$20+'[1]District Court Family Appeals'!$H$20</f>
        <v>17</v>
      </c>
      <c r="N22" s="16">
        <f>'[1]CC Jud Sep &amp; Div'!$H$20</f>
        <v>0</v>
      </c>
      <c r="O22" s="16">
        <f>[1]ADMCA!$H$20</f>
        <v>4</v>
      </c>
    </row>
    <row r="23" spans="1:15" s="29" customFormat="1" x14ac:dyDescent="0.35">
      <c r="A23" s="10" t="s">
        <v>36</v>
      </c>
      <c r="B23" s="11">
        <v>4.25</v>
      </c>
      <c r="C23" s="12">
        <f>'[1]Total Applications'!$H$21</f>
        <v>78</v>
      </c>
      <c r="D23" s="12">
        <f>SUM('[1]Total Applications'!$C$21:$H$21)</f>
        <v>483</v>
      </c>
      <c r="E23" s="13">
        <f>'[1]Waiting Times 1st Cons'!$H$21</f>
        <v>31</v>
      </c>
      <c r="F23" s="13">
        <f>'[1]Number Waiting Priority Apps'!$H$21</f>
        <v>12</v>
      </c>
      <c r="G23" s="13">
        <f>'[1]Numbers Waiting 1st Cons'!$H$21</f>
        <v>95</v>
      </c>
      <c r="H23" s="14">
        <f>'[2]Waiting Times 2nd Cons'!$F22</f>
        <v>0</v>
      </c>
      <c r="I23" s="14">
        <f>'[2]Numbers Waiting 2nd Cons'!$F22</f>
        <v>0</v>
      </c>
      <c r="J23" s="15">
        <f>'[1]Number of 1st Cons Apps Held'!$H$21</f>
        <v>27</v>
      </c>
      <c r="K23" s="15">
        <f>'[2]Number of 2nd Cons Apps Held'!$H$22</f>
        <v>0</v>
      </c>
      <c r="L23" s="15">
        <f>'[1]Number of Priority Apps Held'!$H$21</f>
        <v>7</v>
      </c>
      <c r="M23" s="16">
        <f>'[1]District Court Family'!$H$21+'[1]District Court Family Appeals'!$H$21</f>
        <v>33</v>
      </c>
      <c r="N23" s="16">
        <f>'[1]CC Jud Sep &amp; Div'!$H$21</f>
        <v>0</v>
      </c>
      <c r="O23" s="16">
        <f>[1]ADMCA!$H$21</f>
        <v>6</v>
      </c>
    </row>
    <row r="24" spans="1:15" s="29" customFormat="1" x14ac:dyDescent="0.35">
      <c r="A24" s="10" t="s">
        <v>37</v>
      </c>
      <c r="B24" s="11">
        <v>2.5</v>
      </c>
      <c r="C24" s="12">
        <f>'[1]Total Applications'!$H$22</f>
        <v>34</v>
      </c>
      <c r="D24" s="12">
        <f>SUM('[1]Total Applications'!$C$22:$H$22)</f>
        <v>212</v>
      </c>
      <c r="E24" s="13">
        <f>'[1]Waiting Times 1st Cons'!$H$22</f>
        <v>30</v>
      </c>
      <c r="F24" s="13">
        <f>'[1]Number Waiting Priority Apps'!$H$22</f>
        <v>0</v>
      </c>
      <c r="G24" s="13">
        <f>'[1]Numbers Waiting 1st Cons'!$H$22</f>
        <v>47</v>
      </c>
      <c r="H24" s="14">
        <f>'[2]Waiting Times 2nd Cons'!$F23</f>
        <v>0</v>
      </c>
      <c r="I24" s="14">
        <f>'[2]Numbers Waiting 2nd Cons'!$F23</f>
        <v>0</v>
      </c>
      <c r="J24" s="15">
        <f>'[1]Number of 1st Cons Apps Held'!$H$22</f>
        <v>9</v>
      </c>
      <c r="K24" s="15">
        <f>'[2]Number of 2nd Cons Apps Held'!$H$23</f>
        <v>0</v>
      </c>
      <c r="L24" s="15">
        <f>'[1]Number of Priority Apps Held'!$H$22</f>
        <v>4</v>
      </c>
      <c r="M24" s="16">
        <f>'[1]District Court Family'!$H$22+'[1]District Court Family Appeals'!$H$22</f>
        <v>13</v>
      </c>
      <c r="N24" s="16">
        <f>'[1]CC Jud Sep &amp; Div'!$H$22</f>
        <v>0</v>
      </c>
      <c r="O24" s="16">
        <f>[1]ADMCA!$H$22</f>
        <v>0</v>
      </c>
    </row>
    <row r="25" spans="1:15" s="29" customFormat="1" x14ac:dyDescent="0.35">
      <c r="A25" s="10" t="s">
        <v>38</v>
      </c>
      <c r="B25" s="11">
        <v>3.55</v>
      </c>
      <c r="C25" s="12">
        <f>'[1]Total Applications'!$H$26</f>
        <v>38</v>
      </c>
      <c r="D25" s="12">
        <f>SUM('[1]Total Applications'!$C$26:$H$26)</f>
        <v>130</v>
      </c>
      <c r="E25" s="13">
        <f>'[1]Waiting Times 1st Cons'!$H$26</f>
        <v>0</v>
      </c>
      <c r="F25" s="13">
        <f>'[1]Number Waiting Priority Apps'!$H$26</f>
        <v>0</v>
      </c>
      <c r="G25" s="13">
        <f>'[1]Numbers Waiting 1st Cons'!$H$26</f>
        <v>0</v>
      </c>
      <c r="H25" s="14"/>
      <c r="I25" s="14"/>
      <c r="J25" s="15">
        <f>'[1]Number of 1st Cons Apps Held'!$H$26</f>
        <v>20</v>
      </c>
      <c r="K25" s="15"/>
      <c r="L25" s="15">
        <f>'[1]Number of Priority Apps Held'!$H$26</f>
        <v>11</v>
      </c>
      <c r="M25" s="16">
        <f>'[1]District Court Family'!$H$26+'[1]District Court Family Appeals'!$H$26</f>
        <v>0</v>
      </c>
      <c r="N25" s="16">
        <f>'[1]CC Jud Sep &amp; Div'!$H$26</f>
        <v>0</v>
      </c>
      <c r="O25" s="16">
        <f>[1]ADMCA!$H$26</f>
        <v>0</v>
      </c>
    </row>
    <row r="26" spans="1:15" s="29" customFormat="1" ht="31" x14ac:dyDescent="0.3">
      <c r="A26" s="10" t="s">
        <v>39</v>
      </c>
      <c r="B26" s="11">
        <v>1.5</v>
      </c>
      <c r="C26" s="17">
        <f>'[1]Total Applications'!$H$23</f>
        <v>59</v>
      </c>
      <c r="D26" s="17">
        <f>SUM('[1]Total Applications'!$C$23:$H$23)</f>
        <v>290</v>
      </c>
      <c r="E26" s="18">
        <f>'[1]Waiting Times 1st Cons'!$H$23</f>
        <v>36</v>
      </c>
      <c r="F26" s="18">
        <f>'[1]Number Waiting Priority Apps'!$H$23</f>
        <v>0</v>
      </c>
      <c r="G26" s="18">
        <f>'[1]Numbers Waiting 1st Cons'!$H$23</f>
        <v>8</v>
      </c>
      <c r="H26" s="19"/>
      <c r="I26" s="19"/>
      <c r="J26" s="20">
        <f>'[1]Number of 1st Cons Apps Held'!$H$23</f>
        <v>17</v>
      </c>
      <c r="K26" s="20">
        <f>'[2]Number of 2nd Cons Apps Held'!$H$25</f>
        <v>0</v>
      </c>
      <c r="L26" s="20">
        <f>'[1]Number of Priority Apps Held'!$H$23</f>
        <v>11</v>
      </c>
      <c r="M26" s="21">
        <f>'[1]District Court Family'!$H$23+'[1]District Court Family Appeals'!$H$23</f>
        <v>0</v>
      </c>
      <c r="N26" s="21">
        <f>'[1]CC Jud Sep &amp; Div'!$H$23</f>
        <v>0</v>
      </c>
      <c r="O26" s="21">
        <f>[1]ADMCA!$H$23</f>
        <v>0</v>
      </c>
    </row>
    <row r="27" spans="1:15" s="29" customFormat="1" x14ac:dyDescent="0.35">
      <c r="A27" s="10" t="s">
        <v>40</v>
      </c>
      <c r="B27" s="11">
        <v>3.0817000000000001</v>
      </c>
      <c r="C27" s="12">
        <f>'[1]Total Applications'!$H$24+'[1]Total Applications'!$H$25</f>
        <v>39</v>
      </c>
      <c r="D27" s="12">
        <f>SUM('[1]Total Applications'!$C$24:$H$25)</f>
        <v>203</v>
      </c>
      <c r="E27" s="13">
        <f>'[1]Waiting Times 1st Cons'!$H$24+'[1]Waiting Times 1st Cons'!$H$25</f>
        <v>30</v>
      </c>
      <c r="F27" s="13">
        <f>'[1]Number Waiting Priority Apps'!$H$24+'[1]Number Waiting Priority Apps'!$H$25</f>
        <v>2</v>
      </c>
      <c r="G27" s="13">
        <f>'[1]Numbers Waiting 1st Cons'!$H$24+'[1]Numbers Waiting 1st Cons'!$H$25</f>
        <v>29</v>
      </c>
      <c r="H27" s="14">
        <f>MAX('[2]Waiting Times 2nd Cons'!$F25:F26)</f>
        <v>0</v>
      </c>
      <c r="I27" s="14">
        <f>SUM('[2]Numbers Waiting 2nd Cons'!$F25:F26)</f>
        <v>0</v>
      </c>
      <c r="J27" s="15">
        <f>'[1]Number of 1st Cons Apps Held'!$H$24+'[1]Number of 1st Cons Apps Held'!$H$25</f>
        <v>11</v>
      </c>
      <c r="K27" s="15">
        <f>'[2]Number of 2nd Cons Apps Held'!$H$26+'[2]Number of 2nd Cons Apps Held'!$H$27</f>
        <v>0</v>
      </c>
      <c r="L27" s="15">
        <f>'[1]Number of Priority Apps Held'!$H$24+'[1]Number of Priority Apps Held'!$H$25</f>
        <v>4</v>
      </c>
      <c r="M27" s="16">
        <f>'[1]District Court Family'!$H$24+'[1]District Court Family'!$H$25+'[1]District Court Family Appeals'!$H$24+'[1]District Court Family Appeals'!$H$25</f>
        <v>25</v>
      </c>
      <c r="N27" s="16">
        <f>'[1]CC Jud Sep &amp; Div'!$H$24+'[1]CC Jud Sep &amp; Div'!$H$25</f>
        <v>0</v>
      </c>
      <c r="O27" s="16">
        <f>[1]ADMCA!$H$24+[1]ADMCA!$H$25</f>
        <v>41</v>
      </c>
    </row>
    <row r="28" spans="1:15" s="29" customFormat="1" x14ac:dyDescent="0.35">
      <c r="A28" s="10" t="s">
        <v>41</v>
      </c>
      <c r="B28" s="11">
        <v>0.75</v>
      </c>
      <c r="C28" s="12">
        <f>'[1]Total Applications'!$H$27</f>
        <v>38</v>
      </c>
      <c r="D28" s="12">
        <f>SUM('[1]Total Applications'!$C$27:$H$27)</f>
        <v>218</v>
      </c>
      <c r="E28" s="13">
        <f>'[1]Waiting Times 1st Cons'!$H$27</f>
        <v>57</v>
      </c>
      <c r="F28" s="13">
        <f>'[1]Number Waiting Priority Apps'!$H$27</f>
        <v>6</v>
      </c>
      <c r="G28" s="13">
        <f>'[1]Numbers Waiting 1st Cons'!$H$27</f>
        <v>122</v>
      </c>
      <c r="H28" s="14">
        <f>'[2]Waiting Times 2nd Cons'!$F28</f>
        <v>0</v>
      </c>
      <c r="I28" s="14">
        <f>'[2]Numbers Waiting 2nd Cons'!$F28</f>
        <v>0</v>
      </c>
      <c r="J28" s="15">
        <f>'[1]Number of 1st Cons Apps Held'!$H$27</f>
        <v>5</v>
      </c>
      <c r="K28" s="15">
        <f>'[2]Number of 2nd Cons Apps Held'!$H$28</f>
        <v>0</v>
      </c>
      <c r="L28" s="15">
        <f>'[1]Number of Priority Apps Held'!$H$27</f>
        <v>3</v>
      </c>
      <c r="M28" s="16">
        <f>'[1]District Court Family'!$H$27+'[1]District Court Family Appeals'!$H$27</f>
        <v>20</v>
      </c>
      <c r="N28" s="16">
        <f>'[1]CC Jud Sep &amp; Div'!$H$27</f>
        <v>0</v>
      </c>
      <c r="O28" s="16">
        <f>[1]ADMCA!$H$27</f>
        <v>1</v>
      </c>
    </row>
    <row r="29" spans="1:15" s="29" customFormat="1" x14ac:dyDescent="0.35">
      <c r="A29" s="10" t="s">
        <v>42</v>
      </c>
      <c r="B29" s="11">
        <v>4</v>
      </c>
      <c r="C29" s="12">
        <f>'[1]Total Applications'!$H$28</f>
        <v>23</v>
      </c>
      <c r="D29" s="12">
        <f>SUM('[1]Total Applications'!$C$28:$H$28)</f>
        <v>197</v>
      </c>
      <c r="E29" s="13">
        <f>'[1]Waiting Times 1st Cons'!$H$28</f>
        <v>20</v>
      </c>
      <c r="F29" s="13">
        <f>'[1]Number Waiting Priority Apps'!$H$28</f>
        <v>7</v>
      </c>
      <c r="G29" s="13">
        <f>'[1]Numbers Waiting 1st Cons'!$H$28</f>
        <v>49</v>
      </c>
      <c r="H29" s="14">
        <f>'[2]Waiting Times 2nd Cons'!$F29</f>
        <v>0</v>
      </c>
      <c r="I29" s="14">
        <f>'[2]Numbers Waiting 2nd Cons'!$F29</f>
        <v>0</v>
      </c>
      <c r="J29" s="15">
        <f>'[1]Number of 1st Cons Apps Held'!$H$28</f>
        <v>10</v>
      </c>
      <c r="K29" s="15">
        <f>'[2]Number of 2nd Cons Apps Held'!$H$29</f>
        <v>0</v>
      </c>
      <c r="L29" s="15">
        <f>'[1]Number of Priority Apps Held'!$H$28</f>
        <v>3</v>
      </c>
      <c r="M29" s="16">
        <f>'[1]District Court Family'!$H$28+'[1]District Court Family Appeals'!$H$28</f>
        <v>11</v>
      </c>
      <c r="N29" s="16">
        <f>'[1]CC Jud Sep &amp; Div'!$H$28</f>
        <v>0</v>
      </c>
      <c r="O29" s="16">
        <f>[1]ADMCA!$H$28</f>
        <v>1</v>
      </c>
    </row>
    <row r="30" spans="1:15" s="29" customFormat="1" x14ac:dyDescent="0.35">
      <c r="A30" s="10" t="s">
        <v>43</v>
      </c>
      <c r="B30" s="11">
        <v>3</v>
      </c>
      <c r="C30" s="12">
        <f>'[1]Total Applications'!$H$29</f>
        <v>27</v>
      </c>
      <c r="D30" s="12">
        <f>SUM('[1]Total Applications'!$C$29:$H$29)</f>
        <v>179</v>
      </c>
      <c r="E30" s="13">
        <f>'[1]Waiting Times 1st Cons'!$H$29</f>
        <v>7</v>
      </c>
      <c r="F30" s="13">
        <f>'[1]Number Waiting Priority Apps'!$H$29</f>
        <v>2</v>
      </c>
      <c r="G30" s="13">
        <f>'[1]Numbers Waiting 1st Cons'!$H$29</f>
        <v>18</v>
      </c>
      <c r="H30" s="14">
        <f>'[2]Waiting Times 2nd Cons'!$F30</f>
        <v>0</v>
      </c>
      <c r="I30" s="14">
        <f>'[2]Numbers Waiting 2nd Cons'!$F30</f>
        <v>0</v>
      </c>
      <c r="J30" s="15">
        <f>'[1]Number of 1st Cons Apps Held'!$H$29</f>
        <v>12</v>
      </c>
      <c r="K30" s="15">
        <f>'[2]Number of 2nd Cons Apps Held'!$H$30</f>
        <v>0</v>
      </c>
      <c r="L30" s="15">
        <f>'[1]Number of Priority Apps Held'!$H$29</f>
        <v>6</v>
      </c>
      <c r="M30" s="16">
        <f>'[1]District Court Family'!$H$29+'[1]District Court Family Appeals'!$H$29</f>
        <v>4</v>
      </c>
      <c r="N30" s="16">
        <f>'[1]CC Jud Sep &amp; Div'!$H$29</f>
        <v>0</v>
      </c>
      <c r="O30" s="16">
        <f>[1]ADMCA!$H$29</f>
        <v>5</v>
      </c>
    </row>
    <row r="31" spans="1:15" s="29" customFormat="1" x14ac:dyDescent="0.35">
      <c r="A31" s="10" t="s">
        <v>44</v>
      </c>
      <c r="B31" s="11">
        <v>2</v>
      </c>
      <c r="C31" s="12">
        <f>'[1]Total Applications'!$H$30</f>
        <v>37</v>
      </c>
      <c r="D31" s="12">
        <f>SUM('[1]Total Applications'!$C$30:$H$30)</f>
        <v>187</v>
      </c>
      <c r="E31" s="13">
        <f>'[1]Waiting Times 1st Cons'!$H$30</f>
        <v>33</v>
      </c>
      <c r="F31" s="13">
        <f>'[1]Number Waiting Priority Apps'!$H$30</f>
        <v>2</v>
      </c>
      <c r="G31" s="13">
        <f>'[1]Numbers Waiting 1st Cons'!$H$30</f>
        <v>35</v>
      </c>
      <c r="H31" s="14">
        <f>'[2]Waiting Times 2nd Cons'!$F31</f>
        <v>0</v>
      </c>
      <c r="I31" s="14">
        <f>'[2]Numbers Waiting 2nd Cons'!$F31</f>
        <v>0</v>
      </c>
      <c r="J31" s="15">
        <f>'[1]Number of 1st Cons Apps Held'!$H$30</f>
        <v>5</v>
      </c>
      <c r="K31" s="15">
        <f>'[2]Number of 2nd Cons Apps Held'!$H$31</f>
        <v>0</v>
      </c>
      <c r="L31" s="15">
        <f>'[1]Number of Priority Apps Held'!$H$30</f>
        <v>2</v>
      </c>
      <c r="M31" s="16">
        <f>'[1]District Court Family'!$H$30+'[1]District Court Family Appeals'!$H$30</f>
        <v>23</v>
      </c>
      <c r="N31" s="16">
        <f>'[1]CC Jud Sep &amp; Div'!$H$30</f>
        <v>0</v>
      </c>
      <c r="O31" s="16">
        <f>[1]ADMCA!$H$30</f>
        <v>1</v>
      </c>
    </row>
    <row r="32" spans="1:15" s="29" customFormat="1" x14ac:dyDescent="0.35">
      <c r="A32" s="10" t="s">
        <v>45</v>
      </c>
      <c r="B32" s="11">
        <v>2.5</v>
      </c>
      <c r="C32" s="12">
        <f>'[1]Total Applications'!$H$31</f>
        <v>13</v>
      </c>
      <c r="D32" s="12">
        <f>SUM('[1]Total Applications'!$C$31:$H$31)</f>
        <v>106</v>
      </c>
      <c r="E32" s="13">
        <f>'[1]Waiting Times 1st Cons'!$H$31</f>
        <v>65</v>
      </c>
      <c r="F32" s="13">
        <f>'[1]Number Waiting Priority Apps'!$H$31</f>
        <v>8</v>
      </c>
      <c r="G32" s="13">
        <f>'[1]Numbers Waiting 1st Cons'!$H$31</f>
        <v>113</v>
      </c>
      <c r="H32" s="14">
        <f>'[2]Waiting Times 2nd Cons'!$F32</f>
        <v>0</v>
      </c>
      <c r="I32" s="14">
        <f>'[2]Numbers Waiting 2nd Cons'!$F32</f>
        <v>0</v>
      </c>
      <c r="J32" s="15">
        <f>'[1]Number of 1st Cons Apps Held'!$H$31</f>
        <v>20</v>
      </c>
      <c r="K32" s="15">
        <f>'[2]Number of 2nd Cons Apps Held'!$H$32</f>
        <v>0</v>
      </c>
      <c r="L32" s="15">
        <f>'[1]Number of Priority Apps Held'!$H$31</f>
        <v>9</v>
      </c>
      <c r="M32" s="16">
        <f>'[1]District Court Family'!$H$31+'[1]District Court Family Appeals'!$H$31</f>
        <v>1</v>
      </c>
      <c r="N32" s="16">
        <f>'[1]CC Jud Sep &amp; Div'!$H$31</f>
        <v>0</v>
      </c>
      <c r="O32" s="16">
        <f>[1]ADMCA!$H$31</f>
        <v>1</v>
      </c>
    </row>
    <row r="33" spans="1:15" s="29" customFormat="1" x14ac:dyDescent="0.35">
      <c r="A33" s="10" t="s">
        <v>46</v>
      </c>
      <c r="B33" s="11">
        <v>4.55</v>
      </c>
      <c r="C33" s="12">
        <f>'[1]Total Applications'!$H$32</f>
        <v>48</v>
      </c>
      <c r="D33" s="12">
        <f>SUM('[1]Total Applications'!$C$32:$H$32)</f>
        <v>304</v>
      </c>
      <c r="E33" s="13">
        <f>'[1]Waiting Times 1st Cons'!$H$32</f>
        <v>43</v>
      </c>
      <c r="F33" s="13">
        <f>'[1]Number Waiting Priority Apps'!$H$32</f>
        <v>5</v>
      </c>
      <c r="G33" s="13">
        <f>'[1]Numbers Waiting 1st Cons'!$H$32</f>
        <v>137</v>
      </c>
      <c r="H33" s="14">
        <f>MAX('[2]Waiting Times 2nd Cons'!$F33)</f>
        <v>0</v>
      </c>
      <c r="I33" s="14">
        <f>SUM('[2]Numbers Waiting 2nd Cons'!$F33)</f>
        <v>0</v>
      </c>
      <c r="J33" s="15">
        <f>'[1]Number of 1st Cons Apps Held'!$H$32</f>
        <v>13</v>
      </c>
      <c r="K33" s="15">
        <f>'[2]Number of 2nd Cons Apps Held'!$H$34+'[2]Number of 2nd Cons Apps Held'!$H$35</f>
        <v>0</v>
      </c>
      <c r="L33" s="15">
        <f>'[1]Number of Priority Apps Held'!$H$32</f>
        <v>4</v>
      </c>
      <c r="M33" s="16">
        <f>'[1]District Court Family'!$H$32+'[1]District Court Family Appeals'!$H$32</f>
        <v>3</v>
      </c>
      <c r="N33" s="16">
        <f>'[1]CC Jud Sep &amp; Div'!$H$32</f>
        <v>3</v>
      </c>
      <c r="O33" s="16">
        <f>[1]ADMCA!$H$32</f>
        <v>2</v>
      </c>
    </row>
    <row r="34" spans="1:15" s="29" customFormat="1" x14ac:dyDescent="0.35">
      <c r="A34" s="10" t="s">
        <v>47</v>
      </c>
      <c r="B34" s="11">
        <v>8.15</v>
      </c>
      <c r="C34" s="12">
        <f>'[1]Total Applications'!$H$33</f>
        <v>690</v>
      </c>
      <c r="D34" s="12">
        <f>SUM('[1]Total Applications'!$C$33:$H$33)</f>
        <v>3977</v>
      </c>
      <c r="E34" s="13">
        <f>'[1]Waiting Times 1st Cons'!$H$33</f>
        <v>0</v>
      </c>
      <c r="F34" s="13">
        <f>'[1]Number Waiting Priority Apps'!$H$33</f>
        <v>0</v>
      </c>
      <c r="G34" s="13">
        <f>'[1]Numbers Waiting 1st Cons'!$H$33</f>
        <v>0</v>
      </c>
      <c r="H34" s="14">
        <f>MAX('[2]Waiting Times 2nd Cons'!$F34)</f>
        <v>0</v>
      </c>
      <c r="I34" s="14">
        <f>SUM('[2]Numbers Waiting 2nd Cons'!$F34)</f>
        <v>0</v>
      </c>
      <c r="J34" s="15">
        <f>'[1]Number of 1st Cons Apps Held'!$H$33</f>
        <v>34</v>
      </c>
      <c r="K34" s="15">
        <f>'[2]Number of 2nd Cons Apps Held'!$H$34+'[2]Number of 2nd Cons Apps Held'!$H$35</f>
        <v>0</v>
      </c>
      <c r="L34" s="15">
        <f>'[1]Number of Priority Apps Held'!$H$33</f>
        <v>34</v>
      </c>
      <c r="M34" s="16">
        <f>'[1]District Court Family'!$H$33+'[1]District Court Family Appeals'!$H$33</f>
        <v>0</v>
      </c>
      <c r="N34" s="16">
        <f>'[1]CC Jud Sep &amp; Div'!$H$33</f>
        <v>0</v>
      </c>
      <c r="O34" s="16">
        <f>[1]ADMCA!$H$33</f>
        <v>0</v>
      </c>
    </row>
    <row r="35" spans="1:15" s="29" customFormat="1" x14ac:dyDescent="0.35">
      <c r="A35" s="10" t="s">
        <v>48</v>
      </c>
      <c r="B35" s="11">
        <v>3</v>
      </c>
      <c r="C35" s="12">
        <f>'[1]Total Applications'!$H$34</f>
        <v>13</v>
      </c>
      <c r="D35" s="12">
        <f>SUM('[1]Total Applications'!$C$34:$H$34)</f>
        <v>110</v>
      </c>
      <c r="E35" s="13">
        <f>'[1]Waiting Times 1st Cons'!$H$34</f>
        <v>37</v>
      </c>
      <c r="F35" s="13">
        <f>'[1]Number Waiting Priority Apps'!$H$34</f>
        <v>3</v>
      </c>
      <c r="G35" s="13">
        <f>'[1]Numbers Waiting 1st Cons'!$H$34</f>
        <v>55</v>
      </c>
      <c r="H35" s="14">
        <f>'[2]Waiting Times 2nd Cons'!$F35</f>
        <v>0</v>
      </c>
      <c r="I35" s="14">
        <f>'[2]Numbers Waiting 2nd Cons'!$F35</f>
        <v>0</v>
      </c>
      <c r="J35" s="15">
        <f>'[1]Number of 1st Cons Apps Held'!$H$34</f>
        <v>12</v>
      </c>
      <c r="K35" s="15">
        <f>'[2]Number of 2nd Cons Apps Held'!$H$35</f>
        <v>0</v>
      </c>
      <c r="L35" s="15">
        <f>'[1]Number of Priority Apps Held'!$H$34</f>
        <v>1</v>
      </c>
      <c r="M35" s="16">
        <f>'[1]District Court Family'!$H$34+'[1]District Court Family Appeals'!$H$34</f>
        <v>2</v>
      </c>
      <c r="N35" s="16">
        <f>'[1]CC Jud Sep &amp; Div'!$H$34</f>
        <v>9</v>
      </c>
      <c r="O35" s="16">
        <f>[1]ADMCA!$H$34</f>
        <v>0</v>
      </c>
    </row>
    <row r="36" spans="1:15" s="29" customFormat="1" x14ac:dyDescent="0.35">
      <c r="A36" s="10" t="s">
        <v>49</v>
      </c>
      <c r="B36" s="11">
        <v>4.75</v>
      </c>
      <c r="C36" s="12">
        <f>'[1]Total Applications'!$H$35</f>
        <v>48</v>
      </c>
      <c r="D36" s="12">
        <f>SUM('[1]Total Applications'!$C$35:$H$35)</f>
        <v>267</v>
      </c>
      <c r="E36" s="13">
        <f>'[1]Waiting Times 1st Cons'!$H$35</f>
        <v>20</v>
      </c>
      <c r="F36" s="13">
        <f>'[1]Number Waiting Priority Apps'!$H$35</f>
        <v>10</v>
      </c>
      <c r="G36" s="13">
        <f>'[1]Numbers Waiting 1st Cons'!$H$35</f>
        <v>56</v>
      </c>
      <c r="H36" s="14">
        <f>'[2]Waiting Times 2nd Cons'!$F36</f>
        <v>0</v>
      </c>
      <c r="I36" s="14">
        <f>'[2]Numbers Waiting 2nd Cons'!$F36</f>
        <v>0</v>
      </c>
      <c r="J36" s="15">
        <f>'[1]Number of 1st Cons Apps Held'!$H$35</f>
        <v>17</v>
      </c>
      <c r="K36" s="15">
        <f>'[2]Number of 2nd Cons Apps Held'!$H$36</f>
        <v>0</v>
      </c>
      <c r="L36" s="15">
        <f>'[1]Number of Priority Apps Held'!$H$35</f>
        <v>1</v>
      </c>
      <c r="M36" s="16">
        <f>'[1]District Court Family'!$H$35+'[1]District Court Family Appeals'!$H$35</f>
        <v>28</v>
      </c>
      <c r="N36" s="16">
        <f>'[1]CC Jud Sep &amp; Div'!$H$35</f>
        <v>0</v>
      </c>
      <c r="O36" s="16">
        <f>[1]ADMCA!$H$35</f>
        <v>0</v>
      </c>
    </row>
    <row r="37" spans="1:15" s="29" customFormat="1" x14ac:dyDescent="0.35">
      <c r="A37" s="10" t="s">
        <v>50</v>
      </c>
      <c r="B37" s="11">
        <v>1</v>
      </c>
      <c r="C37" s="12">
        <f>'[1]Total Applications'!$H$36</f>
        <v>22</v>
      </c>
      <c r="D37" s="12">
        <f>SUM('[1]Total Applications'!$C$36:$H$36)</f>
        <v>108</v>
      </c>
      <c r="E37" s="13">
        <f>'[1]Waiting Times 1st Cons'!$H$36</f>
        <v>7</v>
      </c>
      <c r="F37" s="13">
        <f>'[1]Number Waiting Priority Apps'!$H$36</f>
        <v>0</v>
      </c>
      <c r="G37" s="13">
        <f>'[1]Numbers Waiting 1st Cons'!$H$36</f>
        <v>11</v>
      </c>
      <c r="H37" s="14">
        <f>'[2]Waiting Times 2nd Cons'!$F37</f>
        <v>0</v>
      </c>
      <c r="I37" s="14">
        <f>'[2]Numbers Waiting 2nd Cons'!$F37</f>
        <v>0</v>
      </c>
      <c r="J37" s="15">
        <f>'[1]Number of 1st Cons Apps Held'!$H$36</f>
        <v>8</v>
      </c>
      <c r="K37" s="15">
        <f>'[2]Number of 2nd Cons Apps Held'!$H$37</f>
        <v>0</v>
      </c>
      <c r="L37" s="15">
        <f>'[1]Number of Priority Apps Held'!$H$36</f>
        <v>1</v>
      </c>
      <c r="M37" s="16">
        <f>'[1]District Court Family'!$H$36+'[1]District Court Family Appeals'!$H$36</f>
        <v>14</v>
      </c>
      <c r="N37" s="16">
        <f>'[1]CC Jud Sep &amp; Div'!$H$36</f>
        <v>0</v>
      </c>
      <c r="O37" s="16">
        <f>[1]ADMCA!$H$36</f>
        <v>0</v>
      </c>
    </row>
    <row r="38" spans="1:15" s="29" customFormat="1" x14ac:dyDescent="0.35">
      <c r="A38" s="10" t="s">
        <v>51</v>
      </c>
      <c r="B38" s="11">
        <v>2.2999999999999998</v>
      </c>
      <c r="C38" s="12">
        <f>'[1]Total Applications'!$H$37</f>
        <v>35</v>
      </c>
      <c r="D38" s="12">
        <f>SUM('[1]Total Applications'!$C$37:$H$37)</f>
        <v>223</v>
      </c>
      <c r="E38" s="13">
        <f>'[1]Waiting Times 1st Cons'!$H$37</f>
        <v>22</v>
      </c>
      <c r="F38" s="13">
        <f>'[1]Number Waiting Priority Apps'!$H$37</f>
        <v>7</v>
      </c>
      <c r="G38" s="13">
        <f>'[1]Numbers Waiting 1st Cons'!$H$37</f>
        <v>43</v>
      </c>
      <c r="H38" s="14">
        <f>'[2]Waiting Times 2nd Cons'!$F38</f>
        <v>0</v>
      </c>
      <c r="I38" s="14">
        <f>'[2]Numbers Waiting 2nd Cons'!$F38</f>
        <v>0</v>
      </c>
      <c r="J38" s="15">
        <f>'[1]Number of 1st Cons Apps Held'!$H$37</f>
        <v>9</v>
      </c>
      <c r="K38" s="15">
        <f>'[2]Number of 2nd Cons Apps Held'!$H$38</f>
        <v>0</v>
      </c>
      <c r="L38" s="15">
        <f>'[1]Number of Priority Apps Held'!$H$37</f>
        <v>2</v>
      </c>
      <c r="M38" s="16">
        <f>'[1]District Court Family'!$H$37+'[1]District Court Family Appeals'!$H$37</f>
        <v>16</v>
      </c>
      <c r="N38" s="16">
        <f>'[1]CC Jud Sep &amp; Div'!$H$37</f>
        <v>0</v>
      </c>
      <c r="O38" s="16">
        <f>[1]ADMCA!$H$37</f>
        <v>0</v>
      </c>
    </row>
    <row r="39" spans="1:15" s="29" customFormat="1" x14ac:dyDescent="0.35">
      <c r="A39" s="10" t="s">
        <v>52</v>
      </c>
      <c r="B39" s="11">
        <v>3.8</v>
      </c>
      <c r="C39" s="12">
        <f>'[1]Total Applications'!$H$38</f>
        <v>30</v>
      </c>
      <c r="D39" s="12">
        <f>SUM('[1]Total Applications'!$C$38:$H$38)</f>
        <v>177</v>
      </c>
      <c r="E39" s="13">
        <f>'[1]Waiting Times 1st Cons'!$H$38</f>
        <v>10</v>
      </c>
      <c r="F39" s="13">
        <f>'[1]Number Waiting Priority Apps'!$H$38</f>
        <v>0</v>
      </c>
      <c r="G39" s="13">
        <f>'[1]Numbers Waiting 1st Cons'!$H$38</f>
        <v>15</v>
      </c>
      <c r="H39" s="14">
        <f>'[2]Waiting Times 2nd Cons'!$F39</f>
        <v>0</v>
      </c>
      <c r="I39" s="14">
        <f>'[2]Numbers Waiting 2nd Cons'!$F39</f>
        <v>0</v>
      </c>
      <c r="J39" s="15">
        <f>'[1]Number of 1st Cons Apps Held'!$H$38</f>
        <v>14</v>
      </c>
      <c r="K39" s="15">
        <f>'[2]Number of 2nd Cons Apps Held'!$H$39</f>
        <v>0</v>
      </c>
      <c r="L39" s="15">
        <f>'[1]Number of Priority Apps Held'!$H$38</f>
        <v>4</v>
      </c>
      <c r="M39" s="16">
        <f>'[1]District Court Family'!$H$38+'[1]District Court Family Appeals'!$H$38</f>
        <v>13</v>
      </c>
      <c r="N39" s="16">
        <f>'[1]CC Jud Sep &amp; Div'!$H$38</f>
        <v>0</v>
      </c>
      <c r="O39" s="16">
        <f>[1]ADMCA!$H$38</f>
        <v>0</v>
      </c>
    </row>
    <row r="40" spans="1:15" s="29" customFormat="1" x14ac:dyDescent="0.35">
      <c r="A40" s="10" t="s">
        <v>53</v>
      </c>
      <c r="B40" s="11">
        <v>2.35</v>
      </c>
      <c r="C40" s="12">
        <f>'[1]Total Applications'!$H$39</f>
        <v>42</v>
      </c>
      <c r="D40" s="12">
        <f>SUM('[1]Total Applications'!$C$39:$H$39)</f>
        <v>253</v>
      </c>
      <c r="E40" s="13">
        <f>'[1]Waiting Times 1st Cons'!$H$39</f>
        <v>37</v>
      </c>
      <c r="F40" s="13">
        <f>'[1]Number Waiting Priority Apps'!$H$39</f>
        <v>16</v>
      </c>
      <c r="G40" s="13">
        <f>'[1]Numbers Waiting 1st Cons'!$H$39</f>
        <v>81</v>
      </c>
      <c r="H40" s="14">
        <f>'[2]Waiting Times 2nd Cons'!$F40</f>
        <v>0</v>
      </c>
      <c r="I40" s="14">
        <f>'[2]Numbers Waiting 2nd Cons'!$F40</f>
        <v>0</v>
      </c>
      <c r="J40" s="15">
        <f>'[1]Number of 1st Cons Apps Held'!$H$39</f>
        <v>6</v>
      </c>
      <c r="K40" s="15">
        <f>'[2]Number of 2nd Cons Apps Held'!$H$40</f>
        <v>0</v>
      </c>
      <c r="L40" s="15">
        <f>'[1]Number of Priority Apps Held'!$H$39</f>
        <v>1</v>
      </c>
      <c r="M40" s="16">
        <f>'[1]District Court Family'!$H$39+'[1]District Court Family Appeals'!$H$39</f>
        <v>20</v>
      </c>
      <c r="N40" s="16">
        <f>'[1]CC Jud Sep &amp; Div'!$H$39</f>
        <v>0</v>
      </c>
      <c r="O40" s="16">
        <f>[1]ADMCA!$H$39</f>
        <v>2</v>
      </c>
    </row>
  </sheetData>
  <mergeCells count="7">
    <mergeCell ref="M4:O4"/>
    <mergeCell ref="A1:D1"/>
    <mergeCell ref="A2:C2"/>
    <mergeCell ref="C4:D4"/>
    <mergeCell ref="E4:G4"/>
    <mergeCell ref="H4:I4"/>
    <mergeCell ref="J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X. Carroll</dc:creator>
  <cp:lastModifiedBy>Veronica X. Carroll</cp:lastModifiedBy>
  <dcterms:created xsi:type="dcterms:W3CDTF">2015-06-05T18:17:20Z</dcterms:created>
  <dcterms:modified xsi:type="dcterms:W3CDTF">2026-07-17T11:34:04Z</dcterms:modified>
</cp:coreProperties>
</file>