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New version\"/>
    </mc:Choice>
  </mc:AlternateContent>
  <xr:revisionPtr revIDLastSave="0" documentId="13_ncr:1_{1750B4DD-BE13-45C2-8040-1DD769494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y" sheetId="7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7" l="1"/>
  <c r="K35" i="7"/>
  <c r="K34" i="7"/>
  <c r="K33" i="7"/>
  <c r="K29" i="7"/>
  <c r="K28" i="7"/>
  <c r="K27" i="7"/>
  <c r="K26" i="7"/>
  <c r="K25" i="7"/>
  <c r="K23" i="7"/>
  <c r="K22" i="7"/>
  <c r="K21" i="7"/>
  <c r="K20" i="7"/>
  <c r="K18" i="7"/>
  <c r="K17" i="7"/>
  <c r="K16" i="7"/>
  <c r="K15" i="7"/>
  <c r="K14" i="7"/>
  <c r="K13" i="7"/>
  <c r="K12" i="7"/>
  <c r="K11" i="7"/>
  <c r="K10" i="7"/>
  <c r="K9" i="7"/>
  <c r="K8" i="7"/>
  <c r="K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8" i="7"/>
  <c r="G17" i="7"/>
  <c r="G16" i="7"/>
  <c r="G15" i="7"/>
  <c r="G14" i="7"/>
  <c r="G13" i="7"/>
  <c r="G12" i="7"/>
  <c r="G11" i="7"/>
  <c r="G10" i="7"/>
  <c r="G9" i="7"/>
  <c r="G8" i="7"/>
  <c r="G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8" i="7"/>
  <c r="C17" i="7"/>
  <c r="C16" i="7"/>
  <c r="C15" i="7"/>
  <c r="C14" i="7"/>
  <c r="C13" i="7"/>
  <c r="C12" i="7"/>
  <c r="C11" i="7"/>
  <c r="C10" i="7"/>
  <c r="C9" i="7"/>
  <c r="C8" i="7"/>
  <c r="C7" i="7"/>
  <c r="D23" i="7" l="1"/>
  <c r="D36" i="7"/>
  <c r="D18" i="7"/>
  <c r="G19" i="7"/>
  <c r="H8" i="7"/>
  <c r="H10" i="7"/>
  <c r="H11" i="7"/>
  <c r="H13" i="7"/>
  <c r="H14" i="7"/>
  <c r="H16" i="7"/>
  <c r="H18" i="7"/>
  <c r="H19" i="7"/>
  <c r="H21" i="7"/>
  <c r="H25" i="7"/>
  <c r="H27" i="7"/>
  <c r="H29" i="7"/>
  <c r="H32" i="7"/>
  <c r="H34" i="7"/>
  <c r="H36" i="7"/>
  <c r="I8" i="7"/>
  <c r="I10" i="7"/>
  <c r="I11" i="7"/>
  <c r="I13" i="7"/>
  <c r="I14" i="7"/>
  <c r="I16" i="7"/>
  <c r="I18" i="7"/>
  <c r="I19" i="7"/>
  <c r="I21" i="7"/>
  <c r="I25" i="7"/>
  <c r="I27" i="7"/>
  <c r="I29" i="7"/>
  <c r="I32" i="7"/>
  <c r="I34" i="7"/>
  <c r="I36" i="7"/>
  <c r="D32" i="7"/>
  <c r="D13" i="7"/>
  <c r="C19" i="7"/>
  <c r="J7" i="7"/>
  <c r="J9" i="7"/>
  <c r="J12" i="7"/>
  <c r="J15" i="7"/>
  <c r="J17" i="7"/>
  <c r="J19" i="7"/>
  <c r="J20" i="7"/>
  <c r="J22" i="7"/>
  <c r="J24" i="7"/>
  <c r="J26" i="7"/>
  <c r="J28" i="7"/>
  <c r="J30" i="7"/>
  <c r="J31" i="7"/>
  <c r="J33" i="7"/>
  <c r="J35" i="7"/>
  <c r="L7" i="7"/>
  <c r="L9" i="7"/>
  <c r="L12" i="7"/>
  <c r="L15" i="7"/>
  <c r="L17" i="7"/>
  <c r="L19" i="7"/>
  <c r="L20" i="7"/>
  <c r="L22" i="7"/>
  <c r="L24" i="7"/>
  <c r="L26" i="7"/>
  <c r="L28" i="7"/>
  <c r="L30" i="7"/>
  <c r="L31" i="7"/>
  <c r="L33" i="7"/>
  <c r="L35" i="7"/>
  <c r="M7" i="7"/>
  <c r="M9" i="7"/>
  <c r="M12" i="7"/>
  <c r="M15" i="7"/>
  <c r="M17" i="7"/>
  <c r="M19" i="7"/>
  <c r="M20" i="7"/>
  <c r="M22" i="7"/>
  <c r="M26" i="7"/>
  <c r="M28" i="7"/>
  <c r="M31" i="7"/>
  <c r="M33" i="7"/>
  <c r="M35" i="7"/>
  <c r="M24" i="7"/>
  <c r="M30" i="7"/>
  <c r="N7" i="7"/>
  <c r="N9" i="7"/>
  <c r="N12" i="7"/>
  <c r="N15" i="7"/>
  <c r="N17" i="7"/>
  <c r="N19" i="7"/>
  <c r="N20" i="7"/>
  <c r="N22" i="7"/>
  <c r="N24" i="7"/>
  <c r="N26" i="7"/>
  <c r="N28" i="7"/>
  <c r="N30" i="7"/>
  <c r="N31" i="7"/>
  <c r="N33" i="7"/>
  <c r="N35" i="7"/>
  <c r="O7" i="7"/>
  <c r="O9" i="7"/>
  <c r="O12" i="7"/>
  <c r="O15" i="7"/>
  <c r="O17" i="7"/>
  <c r="O19" i="7"/>
  <c r="O20" i="7"/>
  <c r="O22" i="7"/>
  <c r="O24" i="7"/>
  <c r="O26" i="7"/>
  <c r="O28" i="7"/>
  <c r="O30" i="7"/>
  <c r="O31" i="7"/>
  <c r="O33" i="7"/>
  <c r="O35" i="7"/>
  <c r="D25" i="7"/>
  <c r="D11" i="7"/>
  <c r="D21" i="7"/>
  <c r="D22" i="7"/>
  <c r="D24" i="7"/>
  <c r="D26" i="7"/>
  <c r="D28" i="7"/>
  <c r="D30" i="7"/>
  <c r="D31" i="7"/>
  <c r="D33" i="7"/>
  <c r="D35" i="7"/>
  <c r="D27" i="7"/>
  <c r="D14" i="7"/>
  <c r="K19" i="7"/>
  <c r="K24" i="7"/>
  <c r="K30" i="7"/>
  <c r="K32" i="7"/>
  <c r="K31" i="7"/>
  <c r="D8" i="7"/>
  <c r="D16" i="7"/>
  <c r="D7" i="7"/>
  <c r="D15" i="7"/>
  <c r="D17" i="7"/>
  <c r="H7" i="7"/>
  <c r="H9" i="7"/>
  <c r="H12" i="7"/>
  <c r="H15" i="7"/>
  <c r="H17" i="7"/>
  <c r="H20" i="7"/>
  <c r="H22" i="7"/>
  <c r="H24" i="7"/>
  <c r="H26" i="7"/>
  <c r="H28" i="7"/>
  <c r="H30" i="7"/>
  <c r="H31" i="7"/>
  <c r="H33" i="7"/>
  <c r="H35" i="7"/>
  <c r="I7" i="7"/>
  <c r="I9" i="7"/>
  <c r="I12" i="7"/>
  <c r="I15" i="7"/>
  <c r="I17" i="7"/>
  <c r="I20" i="7"/>
  <c r="I22" i="7"/>
  <c r="I24" i="7"/>
  <c r="I26" i="7"/>
  <c r="I28" i="7"/>
  <c r="I30" i="7"/>
  <c r="I31" i="7"/>
  <c r="I33" i="7"/>
  <c r="I35" i="7"/>
  <c r="D29" i="7"/>
  <c r="D34" i="7"/>
  <c r="D10" i="7"/>
  <c r="D9" i="7"/>
  <c r="D12" i="7"/>
  <c r="D19" i="7"/>
  <c r="D20" i="7"/>
  <c r="J8" i="7"/>
  <c r="J10" i="7"/>
  <c r="J11" i="7"/>
  <c r="J13" i="7"/>
  <c r="J14" i="7"/>
  <c r="J16" i="7"/>
  <c r="J18" i="7"/>
  <c r="J21" i="7"/>
  <c r="J23" i="7"/>
  <c r="J25" i="7"/>
  <c r="J27" i="7"/>
  <c r="J29" i="7"/>
  <c r="J32" i="7"/>
  <c r="J34" i="7"/>
  <c r="J36" i="7"/>
  <c r="L8" i="7"/>
  <c r="L10" i="7"/>
  <c r="L11" i="7"/>
  <c r="L13" i="7"/>
  <c r="L14" i="7"/>
  <c r="L16" i="7"/>
  <c r="L18" i="7"/>
  <c r="L21" i="7"/>
  <c r="L23" i="7"/>
  <c r="L25" i="7"/>
  <c r="L27" i="7"/>
  <c r="L29" i="7"/>
  <c r="L32" i="7"/>
  <c r="L34" i="7"/>
  <c r="L36" i="7"/>
  <c r="M8" i="7"/>
  <c r="M10" i="7"/>
  <c r="M11" i="7"/>
  <c r="M13" i="7"/>
  <c r="M14" i="7"/>
  <c r="M16" i="7"/>
  <c r="M18" i="7"/>
  <c r="M21" i="7"/>
  <c r="M23" i="7"/>
  <c r="M25" i="7"/>
  <c r="M27" i="7"/>
  <c r="M29" i="7"/>
  <c r="M32" i="7"/>
  <c r="M34" i="7"/>
  <c r="M36" i="7"/>
  <c r="N8" i="7"/>
  <c r="N10" i="7"/>
  <c r="N11" i="7"/>
  <c r="N13" i="7"/>
  <c r="N14" i="7"/>
  <c r="N16" i="7"/>
  <c r="N18" i="7"/>
  <c r="N21" i="7"/>
  <c r="N23" i="7"/>
  <c r="N25" i="7"/>
  <c r="N27" i="7"/>
  <c r="N29" i="7"/>
  <c r="N32" i="7"/>
  <c r="N34" i="7"/>
  <c r="N36" i="7"/>
  <c r="O8" i="7"/>
  <c r="O10" i="7"/>
  <c r="O11" i="7"/>
  <c r="O13" i="7"/>
  <c r="O14" i="7"/>
  <c r="O16" i="7"/>
  <c r="O18" i="7"/>
  <c r="O21" i="7"/>
  <c r="O23" i="7"/>
  <c r="O25" i="7"/>
  <c r="O27" i="7"/>
  <c r="O29" i="7"/>
  <c r="O32" i="7"/>
  <c r="O34" i="7"/>
  <c r="O36" i="7"/>
  <c r="O6" i="7" l="1"/>
  <c r="K6" i="7" l="1"/>
  <c r="E6" i="7"/>
  <c r="F6" i="7"/>
  <c r="C6" i="7"/>
  <c r="G6" i="7"/>
  <c r="J6" i="7" l="1"/>
  <c r="I6" i="7"/>
  <c r="L6" i="7"/>
  <c r="M6" i="7"/>
  <c r="N6" i="7"/>
  <c r="D6" i="7"/>
  <c r="H6" i="7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<sst xmlns="http://schemas.openxmlformats.org/spreadsheetml/2006/main" count="53" uniqueCount="50">
  <si>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</si>
  <si>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</si>
  <si>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</si>
  <si>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</si>
  <si>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</si>
  <si>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</si>
  <si>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</si>
  <si>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</si>
  <si>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</si>
  <si>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</si>
  <si>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</si>
  <si>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</si>
  <si>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</si>
  <si>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</si>
  <si>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</si>
  <si>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</si>
  <si>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</si>
  <si>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</si>
  <si>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</si>
  <si>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</si>
  <si>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</si>
  <si>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</si>
  <si>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</si>
  <si>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</si>
  <si>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</si>
  <si>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</si>
  <si>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</si>
  <si>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</si>
  <si>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</si>
  <si>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</si>
  <si>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</si>
  <si>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</si>
  <si>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</si>
  <si>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</si>
  <si>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</si>
  <si>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</si>
  <si>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</si>
  <si>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</si>
  <si>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</si>
  <si>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</si>
  <si>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</si>
  <si>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</si>
  <si>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</si>
  <si>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</si>
  <si>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</si>
  <si>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</si>
  <si>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31st July 2025</t>
  </si>
  <si>
    <t>Assisted Decision Making Capacity Act</t>
  </si>
  <si>
    <t>Minceir  Traveller Support Service</t>
  </si>
  <si>
    <t>Galway Woodquay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</si>
</sst>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0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6" fillId="2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5" xfId="0" applyFont="1" applyFill="1" applyBorder="1" applyAlignment="1" applyProtection="1">
      <alignment horizontal="center" vertical="top" wrapText="1" readingOrder="1"/>
      <protection locked="0"/>
    </xf>
    <xf numFmtId="0" fontId="6" fillId="4" borderId="5" xfId="0" applyFont="1" applyFill="1" applyBorder="1" applyAlignment="1" applyProtection="1">
      <alignment horizontal="center" vertical="top" wrapText="1" readingOrder="1"/>
      <protection locked="0"/>
    </xf>
    <xf numFmtId="0" fontId="6" fillId="5" borderId="5" xfId="0" applyFont="1" applyFill="1" applyBorder="1" applyAlignment="1" applyProtection="1">
      <alignment horizontal="center" vertical="top" wrapText="1" readingOrder="1"/>
      <protection locked="0"/>
    </xf>
    <xf numFmtId="0" fontId="6" fillId="6" borderId="5" xfId="0" applyFont="1" applyFill="1" applyBorder="1" applyAlignment="1" applyProtection="1">
      <alignment horizontal="center" vertical="top" wrapText="1" readingOrder="1"/>
      <protection locked="0"/>
    </xf>
    <xf numFmtId="0" fontId="6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vertical="center"/>
    </xf>
    <xf numFmtId="0" fontId="6" fillId="7" borderId="15" xfId="0" applyFont="1" applyFill="1" applyBorder="1" applyAlignment="1" applyProtection="1">
      <alignment horizontal="center" vertical="center" wrapText="1" readingOrder="1"/>
      <protection locked="0"/>
    </xf>
    <xf numFmtId="0" fontId="7" fillId="2" borderId="6" xfId="0" applyFont="1" applyFill="1" applyBorder="1" applyAlignment="1" applyProtection="1">
      <alignment horizontal="left" vertical="top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center" wrapText="1" readingOrder="1"/>
      <protection locked="0"/>
    </xf>
    <xf numFmtId="0" fontId="1" fillId="2" borderId="17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3" borderId="18" xfId="0" applyFont="1" applyFill="1" applyBorder="1" applyAlignment="1" applyProtection="1">
      <alignment horizontal="center" vertical="top" wrapText="1" readingOrder="1"/>
      <protection locked="0"/>
    </xf>
    <xf numFmtId="0" fontId="7" fillId="7" borderId="19" xfId="0" applyFont="1" applyFill="1" applyBorder="1" applyAlignment="1" applyProtection="1">
      <alignment horizontal="center" vertical="top" wrapText="1" readingOrder="1"/>
      <protection locked="0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Border="1"/>
    <xf numFmtId="0" fontId="5" fillId="0" borderId="13" xfId="0" applyFont="1" applyBorder="1"/>
    <xf numFmtId="0" fontId="3" fillId="8" borderId="0" xfId="0" applyFont="1" applyFill="1" applyBorder="1" applyAlignment="1" applyProtection="1">
      <alignment horizontal="center" vertical="top" wrapText="1" readingOrder="1"/>
      <protection locked="0"/>
    </xf>
    <xf numFmtId="164" fontId="7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5" xfId="0" applyFont="1" applyFill="1" applyBorder="1" applyAlignment="1" applyProtection="1">
      <alignment horizontal="center" vertical="top" wrapText="1" readingOrder="1"/>
      <protection locked="0"/>
    </xf>
    <xf numFmtId="164" fontId="7" fillId="8" borderId="10" xfId="0" applyNumberFormat="1" applyFont="1" applyFill="1" applyBorder="1" applyAlignment="1" applyProtection="1">
      <alignment horizontal="center" vertical="top" wrapText="1" readingOrder="1"/>
      <protection locked="0"/>
    </xf>
    <xf numFmtId="164" fontId="7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8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4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36</v>
          </cell>
          <cell r="G4">
            <v>37</v>
          </cell>
          <cell r="H4">
            <v>37</v>
          </cell>
          <cell r="I4">
            <v>28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32</v>
          </cell>
          <cell r="G5">
            <v>41</v>
          </cell>
          <cell r="H5">
            <v>59</v>
          </cell>
          <cell r="I5">
            <v>41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6</v>
          </cell>
          <cell r="G6">
            <v>5</v>
          </cell>
          <cell r="H6">
            <v>11</v>
          </cell>
          <cell r="I6">
            <v>13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34</v>
          </cell>
          <cell r="G7">
            <v>54</v>
          </cell>
          <cell r="H7">
            <v>63</v>
          </cell>
          <cell r="I7">
            <v>60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20</v>
          </cell>
          <cell r="G8">
            <v>20</v>
          </cell>
          <cell r="H8">
            <v>9</v>
          </cell>
          <cell r="I8">
            <v>21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15</v>
          </cell>
          <cell r="G10">
            <v>15</v>
          </cell>
          <cell r="H10">
            <v>51</v>
          </cell>
          <cell r="I10">
            <v>17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109</v>
          </cell>
          <cell r="G11">
            <v>141</v>
          </cell>
          <cell r="H11">
            <v>122</v>
          </cell>
          <cell r="I11">
            <v>95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41</v>
          </cell>
          <cell r="G12">
            <v>79</v>
          </cell>
          <cell r="H12">
            <v>87</v>
          </cell>
          <cell r="I12">
            <v>94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25</v>
          </cell>
          <cell r="G14">
            <v>40</v>
          </cell>
          <cell r="H14">
            <v>68</v>
          </cell>
          <cell r="I14">
            <v>35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36</v>
          </cell>
          <cell r="G15">
            <v>45</v>
          </cell>
          <cell r="H15">
            <v>43</v>
          </cell>
          <cell r="I15">
            <v>44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35</v>
          </cell>
          <cell r="G16">
            <v>35</v>
          </cell>
          <cell r="H16">
            <v>40</v>
          </cell>
          <cell r="I16">
            <v>39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103</v>
          </cell>
          <cell r="G17">
            <v>125</v>
          </cell>
          <cell r="H17">
            <v>59</v>
          </cell>
          <cell r="I17">
            <v>23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10</v>
          </cell>
          <cell r="G18">
            <v>26</v>
          </cell>
          <cell r="H18">
            <v>32</v>
          </cell>
          <cell r="I18">
            <v>41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18</v>
          </cell>
          <cell r="G19">
            <v>17</v>
          </cell>
          <cell r="H19">
            <v>10</v>
          </cell>
          <cell r="I19">
            <v>20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34</v>
          </cell>
          <cell r="G20">
            <v>40</v>
          </cell>
          <cell r="H20">
            <v>61</v>
          </cell>
          <cell r="I20">
            <v>35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48</v>
          </cell>
          <cell r="G21">
            <v>44</v>
          </cell>
          <cell r="H21">
            <v>52</v>
          </cell>
          <cell r="I21">
            <v>46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95</v>
          </cell>
          <cell r="G22">
            <v>93</v>
          </cell>
          <cell r="H22">
            <v>98</v>
          </cell>
          <cell r="I22">
            <v>146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54</v>
          </cell>
          <cell r="G23">
            <v>31</v>
          </cell>
          <cell r="H23">
            <v>35</v>
          </cell>
          <cell r="I23">
            <v>40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54</v>
          </cell>
          <cell r="G24">
            <v>73</v>
          </cell>
          <cell r="H24">
            <v>65</v>
          </cell>
          <cell r="I24">
            <v>65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11</v>
          </cell>
          <cell r="G25">
            <v>10</v>
          </cell>
          <cell r="H25">
            <v>15</v>
          </cell>
          <cell r="I25">
            <v>14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24</v>
          </cell>
          <cell r="G26">
            <v>16</v>
          </cell>
          <cell r="H26">
            <v>39</v>
          </cell>
          <cell r="I26">
            <v>18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59</v>
          </cell>
          <cell r="G28">
            <v>58</v>
          </cell>
          <cell r="H28">
            <v>57</v>
          </cell>
          <cell r="I28">
            <v>90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38</v>
          </cell>
          <cell r="G29">
            <v>39</v>
          </cell>
          <cell r="H29">
            <v>74</v>
          </cell>
          <cell r="I29">
            <v>43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29</v>
          </cell>
          <cell r="G30">
            <v>28</v>
          </cell>
          <cell r="H30">
            <v>41</v>
          </cell>
          <cell r="I30">
            <v>35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34</v>
          </cell>
          <cell r="G31">
            <v>46</v>
          </cell>
          <cell r="H31">
            <v>46</v>
          </cell>
          <cell r="I31">
            <v>48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31</v>
          </cell>
          <cell r="G32">
            <v>17</v>
          </cell>
          <cell r="H32">
            <v>25</v>
          </cell>
          <cell r="I32">
            <v>20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43</v>
          </cell>
          <cell r="G33">
            <v>59</v>
          </cell>
          <cell r="H33">
            <v>49</v>
          </cell>
          <cell r="I33">
            <v>58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523</v>
          </cell>
          <cell r="G34">
            <v>520</v>
          </cell>
          <cell r="H34">
            <v>448</v>
          </cell>
          <cell r="I34">
            <v>504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20</v>
          </cell>
          <cell r="G35">
            <v>19</v>
          </cell>
          <cell r="H35">
            <v>81</v>
          </cell>
          <cell r="I35">
            <v>17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50</v>
          </cell>
          <cell r="G36">
            <v>45</v>
          </cell>
          <cell r="H36">
            <v>60</v>
          </cell>
          <cell r="I36">
            <v>44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21</v>
          </cell>
          <cell r="G37">
            <v>21</v>
          </cell>
          <cell r="H37">
            <v>13</v>
          </cell>
          <cell r="I37">
            <v>17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51</v>
          </cell>
          <cell r="G38">
            <v>37</v>
          </cell>
          <cell r="H38">
            <v>32</v>
          </cell>
          <cell r="I38">
            <v>59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42</v>
          </cell>
          <cell r="G39">
            <v>45</v>
          </cell>
          <cell r="H39">
            <v>45</v>
          </cell>
          <cell r="I39">
            <v>39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34</v>
          </cell>
          <cell r="G40">
            <v>42</v>
          </cell>
          <cell r="H40">
            <v>72</v>
          </cell>
          <cell r="I40">
            <v>37</v>
          </cell>
        </row>
      </sheetData>
      <sheetData sheetId="3">
        <row r="4">
          <cell r="C4">
            <v>8</v>
          </cell>
          <cell r="I4">
            <v>7</v>
          </cell>
        </row>
        <row r="5">
          <cell r="I5">
            <v>34</v>
          </cell>
        </row>
        <row r="6">
          <cell r="I6">
            <v>14</v>
          </cell>
        </row>
        <row r="7">
          <cell r="I7">
            <v>20</v>
          </cell>
        </row>
        <row r="8">
          <cell r="I8">
            <v>46</v>
          </cell>
        </row>
        <row r="10">
          <cell r="I10">
            <v>30</v>
          </cell>
        </row>
        <row r="11">
          <cell r="I11">
            <v>21</v>
          </cell>
        </row>
        <row r="12">
          <cell r="I12">
            <v>16</v>
          </cell>
        </row>
        <row r="14">
          <cell r="I14">
            <v>9</v>
          </cell>
        </row>
        <row r="15">
          <cell r="I15">
            <v>27</v>
          </cell>
        </row>
        <row r="16">
          <cell r="I16">
            <v>23</v>
          </cell>
        </row>
        <row r="17">
          <cell r="I17">
            <v>6</v>
          </cell>
        </row>
        <row r="18">
          <cell r="I18">
            <v>28</v>
          </cell>
        </row>
        <row r="19">
          <cell r="I19">
            <v>12</v>
          </cell>
        </row>
        <row r="20">
          <cell r="I20">
            <v>12</v>
          </cell>
        </row>
        <row r="21">
          <cell r="I21">
            <v>18</v>
          </cell>
        </row>
        <row r="22">
          <cell r="I22">
            <v>37</v>
          </cell>
        </row>
        <row r="23">
          <cell r="I23">
            <v>41</v>
          </cell>
        </row>
        <row r="24">
          <cell r="I24">
            <v>47</v>
          </cell>
        </row>
        <row r="25">
          <cell r="I25">
            <v>20</v>
          </cell>
        </row>
        <row r="26">
          <cell r="I26">
            <v>12</v>
          </cell>
        </row>
        <row r="28">
          <cell r="I28">
            <v>14</v>
          </cell>
        </row>
        <row r="29">
          <cell r="I29">
            <v>8</v>
          </cell>
        </row>
        <row r="30">
          <cell r="I30">
            <v>43</v>
          </cell>
        </row>
        <row r="31">
          <cell r="I31">
            <v>28</v>
          </cell>
        </row>
        <row r="32">
          <cell r="I32">
            <v>59</v>
          </cell>
        </row>
        <row r="33">
          <cell r="I33">
            <v>13</v>
          </cell>
        </row>
        <row r="35">
          <cell r="I35">
            <v>17</v>
          </cell>
        </row>
        <row r="36">
          <cell r="I36">
            <v>10</v>
          </cell>
        </row>
        <row r="37">
          <cell r="I37">
            <v>10</v>
          </cell>
        </row>
        <row r="38">
          <cell r="I38">
            <v>30</v>
          </cell>
        </row>
        <row r="39">
          <cell r="I39">
            <v>21</v>
          </cell>
        </row>
        <row r="40">
          <cell r="I40">
            <v>9</v>
          </cell>
        </row>
      </sheetData>
      <sheetData sheetId="4">
        <row r="4">
          <cell r="C4">
            <v>0</v>
          </cell>
          <cell r="I4">
            <v>3</v>
          </cell>
        </row>
        <row r="5">
          <cell r="I5">
            <v>9</v>
          </cell>
        </row>
        <row r="6">
          <cell r="I6">
            <v>0</v>
          </cell>
        </row>
        <row r="7">
          <cell r="I7">
            <v>7</v>
          </cell>
        </row>
        <row r="8">
          <cell r="I8">
            <v>1</v>
          </cell>
        </row>
        <row r="10">
          <cell r="I10">
            <v>3</v>
          </cell>
        </row>
        <row r="11">
          <cell r="I11">
            <v>1</v>
          </cell>
        </row>
        <row r="12">
          <cell r="I12">
            <v>10</v>
          </cell>
        </row>
        <row r="14">
          <cell r="I14">
            <v>1</v>
          </cell>
        </row>
        <row r="15">
          <cell r="I15">
            <v>10</v>
          </cell>
        </row>
        <row r="16">
          <cell r="I16">
            <v>5</v>
          </cell>
        </row>
        <row r="17">
          <cell r="I17">
            <v>0</v>
          </cell>
        </row>
        <row r="18">
          <cell r="I18">
            <v>12</v>
          </cell>
        </row>
        <row r="19">
          <cell r="I19">
            <v>0</v>
          </cell>
        </row>
        <row r="20">
          <cell r="I20">
            <v>1</v>
          </cell>
        </row>
        <row r="21">
          <cell r="I21">
            <v>2</v>
          </cell>
        </row>
        <row r="22">
          <cell r="I22">
            <v>6</v>
          </cell>
        </row>
        <row r="23">
          <cell r="I23">
            <v>7</v>
          </cell>
        </row>
        <row r="24">
          <cell r="I24">
            <v>1</v>
          </cell>
        </row>
        <row r="25">
          <cell r="I25">
            <v>4</v>
          </cell>
        </row>
        <row r="26">
          <cell r="I26">
            <v>2</v>
          </cell>
        </row>
        <row r="28">
          <cell r="I28">
            <v>3</v>
          </cell>
        </row>
        <row r="29">
          <cell r="I29">
            <v>5</v>
          </cell>
        </row>
        <row r="30">
          <cell r="I30">
            <v>3</v>
          </cell>
        </row>
        <row r="31">
          <cell r="I31">
            <v>5</v>
          </cell>
        </row>
        <row r="32">
          <cell r="I32">
            <v>4</v>
          </cell>
        </row>
        <row r="33">
          <cell r="I33">
            <v>1</v>
          </cell>
        </row>
        <row r="35">
          <cell r="I35">
            <v>1</v>
          </cell>
        </row>
        <row r="36">
          <cell r="I36">
            <v>6</v>
          </cell>
        </row>
        <row r="37">
          <cell r="I37">
            <v>0</v>
          </cell>
        </row>
        <row r="38">
          <cell r="I38">
            <v>4</v>
          </cell>
        </row>
        <row r="39">
          <cell r="I39">
            <v>2</v>
          </cell>
        </row>
        <row r="40">
          <cell r="I40">
            <v>6</v>
          </cell>
        </row>
      </sheetData>
      <sheetData sheetId="5">
        <row r="4">
          <cell r="C4">
            <v>13</v>
          </cell>
          <cell r="F4">
            <v>18</v>
          </cell>
          <cell r="I4">
            <v>26</v>
          </cell>
        </row>
        <row r="5">
          <cell r="F5">
            <v>59</v>
          </cell>
          <cell r="I5">
            <v>94</v>
          </cell>
        </row>
        <row r="6">
          <cell r="I6">
            <v>13</v>
          </cell>
        </row>
        <row r="7">
          <cell r="I7">
            <v>72</v>
          </cell>
        </row>
        <row r="8">
          <cell r="I8">
            <v>66</v>
          </cell>
        </row>
        <row r="10">
          <cell r="I10">
            <v>45</v>
          </cell>
        </row>
        <row r="11">
          <cell r="I11">
            <v>66</v>
          </cell>
        </row>
        <row r="12">
          <cell r="I12">
            <v>61</v>
          </cell>
        </row>
        <row r="14">
          <cell r="I14">
            <v>17</v>
          </cell>
        </row>
        <row r="15">
          <cell r="I15">
            <v>61</v>
          </cell>
        </row>
        <row r="16">
          <cell r="I16">
            <v>42</v>
          </cell>
        </row>
        <row r="17">
          <cell r="I17">
            <v>6</v>
          </cell>
        </row>
        <row r="18">
          <cell r="I18">
            <v>80</v>
          </cell>
        </row>
        <row r="19">
          <cell r="I19">
            <v>17</v>
          </cell>
        </row>
        <row r="20">
          <cell r="I20">
            <v>22</v>
          </cell>
        </row>
        <row r="21">
          <cell r="I21">
            <v>55</v>
          </cell>
        </row>
        <row r="22">
          <cell r="I22">
            <v>154</v>
          </cell>
        </row>
        <row r="23">
          <cell r="I23">
            <v>80</v>
          </cell>
        </row>
        <row r="24">
          <cell r="I24">
            <v>32</v>
          </cell>
        </row>
        <row r="25">
          <cell r="I25">
            <v>22</v>
          </cell>
        </row>
        <row r="26">
          <cell r="I26">
            <v>13</v>
          </cell>
        </row>
        <row r="28">
          <cell r="I28">
            <v>55</v>
          </cell>
        </row>
        <row r="29">
          <cell r="I29">
            <v>27</v>
          </cell>
        </row>
        <row r="30">
          <cell r="I30">
            <v>46</v>
          </cell>
        </row>
        <row r="31">
          <cell r="I31">
            <v>45</v>
          </cell>
        </row>
        <row r="32">
          <cell r="I32">
            <v>121</v>
          </cell>
        </row>
        <row r="33">
          <cell r="I33">
            <v>47</v>
          </cell>
        </row>
        <row r="35">
          <cell r="I35">
            <v>51</v>
          </cell>
        </row>
        <row r="36">
          <cell r="I36">
            <v>42</v>
          </cell>
        </row>
        <row r="37">
          <cell r="I37">
            <v>16</v>
          </cell>
        </row>
        <row r="38">
          <cell r="I38">
            <v>52</v>
          </cell>
        </row>
        <row r="39">
          <cell r="I39">
            <v>52</v>
          </cell>
        </row>
        <row r="40">
          <cell r="I40">
            <v>19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4</v>
          </cell>
          <cell r="G4">
            <v>22</v>
          </cell>
          <cell r="H4">
            <v>13</v>
          </cell>
          <cell r="I4">
            <v>13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11</v>
          </cell>
          <cell r="G5">
            <v>8</v>
          </cell>
          <cell r="H5">
            <v>13</v>
          </cell>
          <cell r="I5">
            <v>6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11</v>
          </cell>
          <cell r="G6">
            <v>5</v>
          </cell>
          <cell r="H6">
            <v>5</v>
          </cell>
          <cell r="I6">
            <v>6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27</v>
          </cell>
          <cell r="G7">
            <v>10</v>
          </cell>
          <cell r="H7">
            <v>16</v>
          </cell>
          <cell r="I7">
            <v>6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4</v>
          </cell>
          <cell r="G8">
            <v>0</v>
          </cell>
          <cell r="H8">
            <v>4</v>
          </cell>
          <cell r="I8">
            <v>3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6</v>
          </cell>
          <cell r="G10">
            <v>3</v>
          </cell>
          <cell r="H10">
            <v>12</v>
          </cell>
          <cell r="I10">
            <v>6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50</v>
          </cell>
          <cell r="G11">
            <v>27</v>
          </cell>
          <cell r="H11">
            <v>22</v>
          </cell>
          <cell r="I11">
            <v>35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9</v>
          </cell>
          <cell r="G12">
            <v>24</v>
          </cell>
          <cell r="H12">
            <v>32</v>
          </cell>
          <cell r="I12">
            <v>35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13</v>
          </cell>
          <cell r="G14">
            <v>8</v>
          </cell>
          <cell r="H14">
            <v>12</v>
          </cell>
          <cell r="I14">
            <v>18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8</v>
          </cell>
          <cell r="G15">
            <v>8</v>
          </cell>
          <cell r="H15">
            <v>9</v>
          </cell>
          <cell r="I15">
            <v>6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17</v>
          </cell>
          <cell r="G16">
            <v>19</v>
          </cell>
          <cell r="H16">
            <v>13</v>
          </cell>
          <cell r="I16">
            <v>30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100</v>
          </cell>
          <cell r="G17">
            <v>106</v>
          </cell>
          <cell r="H17">
            <v>82</v>
          </cell>
          <cell r="I17">
            <v>104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24</v>
          </cell>
          <cell r="G18">
            <v>5</v>
          </cell>
          <cell r="H18">
            <v>5</v>
          </cell>
          <cell r="I18">
            <v>7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1</v>
          </cell>
          <cell r="G19">
            <v>4</v>
          </cell>
          <cell r="H19">
            <v>7</v>
          </cell>
          <cell r="I19">
            <v>5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9</v>
          </cell>
          <cell r="G20">
            <v>14</v>
          </cell>
          <cell r="H20">
            <v>14</v>
          </cell>
          <cell r="I20">
            <v>16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19</v>
          </cell>
          <cell r="G21">
            <v>18</v>
          </cell>
          <cell r="H21">
            <v>3</v>
          </cell>
          <cell r="I21">
            <v>5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23</v>
          </cell>
          <cell r="G22">
            <v>22</v>
          </cell>
          <cell r="H22">
            <v>16</v>
          </cell>
          <cell r="I22">
            <v>19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6</v>
          </cell>
          <cell r="G23">
            <v>10</v>
          </cell>
          <cell r="H23">
            <v>6</v>
          </cell>
          <cell r="I23">
            <v>19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10</v>
          </cell>
          <cell r="G24">
            <v>20</v>
          </cell>
          <cell r="H24">
            <v>8</v>
          </cell>
          <cell r="I24">
            <v>26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1</v>
          </cell>
          <cell r="G25">
            <v>1</v>
          </cell>
          <cell r="H25">
            <v>3</v>
          </cell>
          <cell r="I25">
            <v>6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  <cell r="G26">
            <v>1</v>
          </cell>
          <cell r="H26">
            <v>4</v>
          </cell>
          <cell r="I26">
            <v>7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24</v>
          </cell>
          <cell r="G28">
            <v>19</v>
          </cell>
          <cell r="H28">
            <v>12</v>
          </cell>
          <cell r="I28">
            <v>19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14</v>
          </cell>
          <cell r="G29">
            <v>15</v>
          </cell>
          <cell r="H29">
            <v>19</v>
          </cell>
          <cell r="I29">
            <v>17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3</v>
          </cell>
          <cell r="G31">
            <v>7</v>
          </cell>
          <cell r="H31">
            <v>4</v>
          </cell>
          <cell r="I31">
            <v>6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14</v>
          </cell>
          <cell r="G32">
            <v>14</v>
          </cell>
          <cell r="H32">
            <v>14</v>
          </cell>
          <cell r="I32">
            <v>13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29</v>
          </cell>
          <cell r="G33">
            <v>20</v>
          </cell>
          <cell r="H33">
            <v>18</v>
          </cell>
          <cell r="I33">
            <v>13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84</v>
          </cell>
          <cell r="G34">
            <v>53</v>
          </cell>
          <cell r="H34">
            <v>80</v>
          </cell>
          <cell r="I34">
            <v>61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1</v>
          </cell>
          <cell r="G35">
            <v>2</v>
          </cell>
          <cell r="H35">
            <v>8</v>
          </cell>
          <cell r="I35">
            <v>5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42</v>
          </cell>
          <cell r="G36">
            <v>12</v>
          </cell>
          <cell r="H36">
            <v>14</v>
          </cell>
          <cell r="I36">
            <v>16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5</v>
          </cell>
          <cell r="G37">
            <v>8</v>
          </cell>
          <cell r="H37">
            <v>0</v>
          </cell>
          <cell r="I37">
            <v>3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10</v>
          </cell>
          <cell r="G38">
            <v>3</v>
          </cell>
          <cell r="H38">
            <v>1</v>
          </cell>
          <cell r="I38">
            <v>1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9</v>
          </cell>
          <cell r="G39">
            <v>2</v>
          </cell>
          <cell r="H39">
            <v>6</v>
          </cell>
          <cell r="I39">
            <v>4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3</v>
          </cell>
          <cell r="G40">
            <v>19</v>
          </cell>
          <cell r="H40">
            <v>18</v>
          </cell>
          <cell r="I40">
            <v>17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  <cell r="G4">
            <v>9</v>
          </cell>
          <cell r="H4">
            <v>5</v>
          </cell>
          <cell r="I4">
            <v>3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  <cell r="G5">
            <v>5</v>
          </cell>
          <cell r="H5">
            <v>5</v>
          </cell>
          <cell r="I5">
            <v>4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3</v>
          </cell>
          <cell r="G6">
            <v>1</v>
          </cell>
          <cell r="H6">
            <v>4</v>
          </cell>
          <cell r="I6">
            <v>5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9</v>
          </cell>
          <cell r="G7">
            <v>2</v>
          </cell>
          <cell r="H7">
            <v>6</v>
          </cell>
          <cell r="I7">
            <v>3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1</v>
          </cell>
          <cell r="G10">
            <v>1</v>
          </cell>
          <cell r="H10">
            <v>4</v>
          </cell>
          <cell r="I10">
            <v>2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36</v>
          </cell>
          <cell r="G11">
            <v>20</v>
          </cell>
          <cell r="H11">
            <v>10</v>
          </cell>
          <cell r="I11">
            <v>23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7</v>
          </cell>
          <cell r="G12">
            <v>20</v>
          </cell>
          <cell r="H12">
            <v>16</v>
          </cell>
          <cell r="I12">
            <v>19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8</v>
          </cell>
          <cell r="G14">
            <v>6</v>
          </cell>
          <cell r="H14">
            <v>7</v>
          </cell>
          <cell r="I14">
            <v>4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2</v>
          </cell>
          <cell r="G15">
            <v>2</v>
          </cell>
          <cell r="H15">
            <v>4</v>
          </cell>
          <cell r="I15">
            <v>3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4</v>
          </cell>
          <cell r="G16">
            <v>5</v>
          </cell>
          <cell r="H16">
            <v>6</v>
          </cell>
          <cell r="I16">
            <v>8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91</v>
          </cell>
          <cell r="G17">
            <v>99</v>
          </cell>
          <cell r="H17">
            <v>76</v>
          </cell>
          <cell r="I17">
            <v>95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5</v>
          </cell>
          <cell r="G18">
            <v>0</v>
          </cell>
          <cell r="H18">
            <v>5</v>
          </cell>
          <cell r="I18">
            <v>6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4</v>
          </cell>
          <cell r="G20">
            <v>6</v>
          </cell>
          <cell r="H20">
            <v>3</v>
          </cell>
          <cell r="I20">
            <v>6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7</v>
          </cell>
          <cell r="G21">
            <v>9</v>
          </cell>
          <cell r="H21">
            <v>2</v>
          </cell>
          <cell r="I21">
            <v>3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9</v>
          </cell>
          <cell r="G22">
            <v>16</v>
          </cell>
          <cell r="H22">
            <v>13</v>
          </cell>
          <cell r="I22">
            <v>8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2</v>
          </cell>
          <cell r="G23">
            <v>5</v>
          </cell>
          <cell r="H23">
            <v>1</v>
          </cell>
          <cell r="I23">
            <v>4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10</v>
          </cell>
          <cell r="G24">
            <v>20</v>
          </cell>
          <cell r="H24">
            <v>8</v>
          </cell>
          <cell r="I24">
            <v>24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2</v>
          </cell>
          <cell r="I25">
            <v>2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  <cell r="G26">
            <v>1</v>
          </cell>
          <cell r="H26">
            <v>2</v>
          </cell>
          <cell r="I26">
            <v>2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4</v>
          </cell>
          <cell r="G28">
            <v>2</v>
          </cell>
          <cell r="H28">
            <v>2</v>
          </cell>
          <cell r="I28">
            <v>3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5</v>
          </cell>
          <cell r="G29">
            <v>3</v>
          </cell>
          <cell r="H29">
            <v>7</v>
          </cell>
          <cell r="I29">
            <v>4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  <cell r="G30">
            <v>0</v>
          </cell>
          <cell r="H30">
            <v>2</v>
          </cell>
          <cell r="I30">
            <v>0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1</v>
          </cell>
          <cell r="G31">
            <v>4</v>
          </cell>
          <cell r="H31">
            <v>3</v>
          </cell>
          <cell r="I31">
            <v>4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6</v>
          </cell>
          <cell r="G32">
            <v>8</v>
          </cell>
          <cell r="H32">
            <v>5</v>
          </cell>
          <cell r="I32">
            <v>7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5</v>
          </cell>
          <cell r="G33">
            <v>9</v>
          </cell>
          <cell r="H33">
            <v>4</v>
          </cell>
          <cell r="I33">
            <v>6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84</v>
          </cell>
          <cell r="G34">
            <v>51</v>
          </cell>
          <cell r="H34">
            <v>79</v>
          </cell>
          <cell r="I34">
            <v>60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  <cell r="G35">
            <v>0</v>
          </cell>
          <cell r="H35">
            <v>2</v>
          </cell>
          <cell r="I35">
            <v>4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13</v>
          </cell>
          <cell r="G36">
            <v>3</v>
          </cell>
          <cell r="H36">
            <v>6</v>
          </cell>
          <cell r="I36">
            <v>7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1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3</v>
          </cell>
          <cell r="G38">
            <v>2</v>
          </cell>
          <cell r="H38">
            <v>0</v>
          </cell>
          <cell r="I38">
            <v>1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6</v>
          </cell>
          <cell r="G39">
            <v>2</v>
          </cell>
          <cell r="H39">
            <v>4</v>
          </cell>
          <cell r="I39">
            <v>3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2</v>
          </cell>
          <cell r="G40">
            <v>5</v>
          </cell>
          <cell r="H40">
            <v>5</v>
          </cell>
          <cell r="I40">
            <v>8</v>
          </cell>
        </row>
      </sheetData>
      <sheetData sheetId="10"/>
      <sheetData sheetId="11">
        <row r="4">
          <cell r="D4">
            <v>0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14</v>
          </cell>
          <cell r="G4">
            <v>9</v>
          </cell>
          <cell r="H4">
            <v>11</v>
          </cell>
          <cell r="I4">
            <v>8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21</v>
          </cell>
          <cell r="G5">
            <v>14</v>
          </cell>
          <cell r="H5">
            <v>18</v>
          </cell>
          <cell r="I5">
            <v>7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  <cell r="I6">
            <v>4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6</v>
          </cell>
          <cell r="G7">
            <v>5</v>
          </cell>
          <cell r="H7">
            <v>6</v>
          </cell>
          <cell r="I7">
            <v>5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10</v>
          </cell>
          <cell r="G8">
            <v>7</v>
          </cell>
          <cell r="H8">
            <v>5</v>
          </cell>
          <cell r="I8">
            <v>7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2</v>
          </cell>
          <cell r="G10">
            <v>3</v>
          </cell>
          <cell r="H10">
            <v>8</v>
          </cell>
          <cell r="I10">
            <v>2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21</v>
          </cell>
          <cell r="G11">
            <v>16</v>
          </cell>
          <cell r="H11">
            <v>19</v>
          </cell>
          <cell r="I11">
            <v>14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7</v>
          </cell>
          <cell r="G12">
            <v>17</v>
          </cell>
          <cell r="H12">
            <v>18</v>
          </cell>
          <cell r="I12">
            <v>18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8</v>
          </cell>
          <cell r="G14">
            <v>17</v>
          </cell>
          <cell r="H14">
            <v>20</v>
          </cell>
          <cell r="I14">
            <v>6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13</v>
          </cell>
          <cell r="G15">
            <v>14</v>
          </cell>
          <cell r="H15">
            <v>15</v>
          </cell>
          <cell r="I15">
            <v>7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15</v>
          </cell>
          <cell r="G16">
            <v>20</v>
          </cell>
          <cell r="H16">
            <v>21</v>
          </cell>
          <cell r="I16">
            <v>10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5</v>
          </cell>
          <cell r="G17">
            <v>11</v>
          </cell>
          <cell r="H17">
            <v>4</v>
          </cell>
          <cell r="I17">
            <v>5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1</v>
          </cell>
          <cell r="G18">
            <v>1</v>
          </cell>
          <cell r="H18">
            <v>3</v>
          </cell>
          <cell r="I18">
            <v>3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18</v>
          </cell>
          <cell r="G20">
            <v>21</v>
          </cell>
          <cell r="H20">
            <v>24</v>
          </cell>
          <cell r="I20">
            <v>14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27</v>
          </cell>
          <cell r="G21">
            <v>14</v>
          </cell>
          <cell r="H21">
            <v>9</v>
          </cell>
          <cell r="I21">
            <v>13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42</v>
          </cell>
          <cell r="G22">
            <v>27</v>
          </cell>
          <cell r="H22">
            <v>37</v>
          </cell>
          <cell r="I22">
            <v>40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32</v>
          </cell>
          <cell r="G23">
            <v>20</v>
          </cell>
          <cell r="H23">
            <v>18</v>
          </cell>
          <cell r="I23">
            <v>14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2</v>
          </cell>
          <cell r="G25">
            <v>1</v>
          </cell>
          <cell r="H25">
            <v>1</v>
          </cell>
          <cell r="I25">
            <v>1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15</v>
          </cell>
          <cell r="G26">
            <v>10</v>
          </cell>
          <cell r="H26">
            <v>16</v>
          </cell>
          <cell r="I26">
            <v>10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24</v>
          </cell>
          <cell r="G28">
            <v>32</v>
          </cell>
          <cell r="H28">
            <v>26</v>
          </cell>
          <cell r="I28">
            <v>26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11</v>
          </cell>
          <cell r="G29">
            <v>11</v>
          </cell>
          <cell r="H29">
            <v>18</v>
          </cell>
          <cell r="I29">
            <v>11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8</v>
          </cell>
          <cell r="G30">
            <v>12</v>
          </cell>
          <cell r="H30">
            <v>5</v>
          </cell>
          <cell r="I30">
            <v>9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9</v>
          </cell>
          <cell r="G31">
            <v>18</v>
          </cell>
          <cell r="H31">
            <v>19</v>
          </cell>
          <cell r="I31">
            <v>8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  <cell r="G32">
            <v>2</v>
          </cell>
          <cell r="H32">
            <v>5</v>
          </cell>
          <cell r="I32">
            <v>5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1</v>
          </cell>
          <cell r="G33">
            <v>6</v>
          </cell>
          <cell r="H33">
            <v>6</v>
          </cell>
          <cell r="I33">
            <v>6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5</v>
          </cell>
          <cell r="G35">
            <v>2</v>
          </cell>
          <cell r="H35">
            <v>6</v>
          </cell>
          <cell r="I35">
            <v>0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18</v>
          </cell>
          <cell r="G36">
            <v>23</v>
          </cell>
          <cell r="H36">
            <v>27</v>
          </cell>
          <cell r="I36">
            <v>23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11</v>
          </cell>
          <cell r="G37">
            <v>5</v>
          </cell>
          <cell r="H37">
            <v>9</v>
          </cell>
          <cell r="I37">
            <v>7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26</v>
          </cell>
          <cell r="G38">
            <v>18</v>
          </cell>
          <cell r="H38">
            <v>20</v>
          </cell>
          <cell r="I38">
            <v>18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21</v>
          </cell>
          <cell r="G39">
            <v>23</v>
          </cell>
          <cell r="H39">
            <v>11</v>
          </cell>
          <cell r="I39">
            <v>12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17</v>
          </cell>
          <cell r="G40">
            <v>17</v>
          </cell>
          <cell r="H40">
            <v>19</v>
          </cell>
          <cell r="I40">
            <v>13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0</v>
          </cell>
          <cell r="I12">
            <v>2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2</v>
          </cell>
          <cell r="H18">
            <v>3</v>
          </cell>
          <cell r="I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  <cell r="G20">
            <v>0</v>
          </cell>
          <cell r="H20">
            <v>2</v>
          </cell>
          <cell r="I20">
            <v>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1</v>
          </cell>
          <cell r="G24">
            <v>0</v>
          </cell>
          <cell r="H24">
            <v>3</v>
          </cell>
          <cell r="I24">
            <v>9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0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  <cell r="G28">
            <v>3</v>
          </cell>
          <cell r="H28">
            <v>0</v>
          </cell>
          <cell r="I28">
            <v>1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  <cell r="G29">
            <v>1</v>
          </cell>
          <cell r="H29">
            <v>1</v>
          </cell>
          <cell r="I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G31">
            <v>2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3</v>
          </cell>
          <cell r="I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1</v>
          </cell>
          <cell r="G37">
            <v>1</v>
          </cell>
          <cell r="H37">
            <v>1</v>
          </cell>
          <cell r="I37">
            <v>0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2</v>
          </cell>
          <cell r="G38">
            <v>2</v>
          </cell>
          <cell r="H38">
            <v>1</v>
          </cell>
          <cell r="I38">
            <v>3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2</v>
          </cell>
          <cell r="G39">
            <v>0</v>
          </cell>
          <cell r="H39">
            <v>1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5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  <cell r="G22">
            <v>1</v>
          </cell>
          <cell r="H22">
            <v>0</v>
          </cell>
          <cell r="I22">
            <v>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  <cell r="G31">
            <v>4</v>
          </cell>
          <cell r="H31">
            <v>0</v>
          </cell>
          <cell r="I31">
            <v>0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1</v>
          </cell>
          <cell r="G35">
            <v>3</v>
          </cell>
          <cell r="H35">
            <v>7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</v>
          </cell>
          <cell r="D38">
            <v>0</v>
          </cell>
          <cell r="E38">
            <v>3</v>
          </cell>
          <cell r="F38">
            <v>1</v>
          </cell>
          <cell r="G38">
            <v>1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7</v>
          </cell>
          <cell r="G5">
            <v>10</v>
          </cell>
          <cell r="H5">
            <v>21</v>
          </cell>
          <cell r="I5">
            <v>14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1</v>
          </cell>
          <cell r="G7">
            <v>20</v>
          </cell>
          <cell r="H7">
            <v>27</v>
          </cell>
          <cell r="I7">
            <v>34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44</v>
          </cell>
          <cell r="I10">
            <v>1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  <cell r="G12">
            <v>9</v>
          </cell>
          <cell r="H12">
            <v>27</v>
          </cell>
          <cell r="I12">
            <v>24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28</v>
          </cell>
          <cell r="I14">
            <v>10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12</v>
          </cell>
          <cell r="G15">
            <v>4</v>
          </cell>
          <cell r="H15">
            <v>21</v>
          </cell>
          <cell r="I15">
            <v>9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42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5</v>
          </cell>
          <cell r="G20">
            <v>4</v>
          </cell>
          <cell r="H20">
            <v>20</v>
          </cell>
          <cell r="I20">
            <v>4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3</v>
          </cell>
          <cell r="G21">
            <v>4</v>
          </cell>
          <cell r="H21">
            <v>31</v>
          </cell>
          <cell r="I21">
            <v>13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7</v>
          </cell>
          <cell r="G22">
            <v>16</v>
          </cell>
          <cell r="H22">
            <v>33</v>
          </cell>
          <cell r="I22">
            <v>45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5</v>
          </cell>
          <cell r="I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30</v>
          </cell>
          <cell r="G24">
            <v>47</v>
          </cell>
          <cell r="H24">
            <v>49</v>
          </cell>
          <cell r="I24">
            <v>29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23</v>
          </cell>
          <cell r="I28">
            <v>16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26</v>
          </cell>
          <cell r="I29">
            <v>17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7</v>
          </cell>
          <cell r="G30">
            <v>13</v>
          </cell>
          <cell r="H30">
            <v>28</v>
          </cell>
          <cell r="I30">
            <v>11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2</v>
          </cell>
          <cell r="G31">
            <v>15</v>
          </cell>
          <cell r="H31">
            <v>20</v>
          </cell>
          <cell r="I31">
            <v>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2</v>
          </cell>
          <cell r="D33">
            <v>1</v>
          </cell>
          <cell r="E33">
            <v>1</v>
          </cell>
          <cell r="F33">
            <v>0</v>
          </cell>
          <cell r="G33">
            <v>1</v>
          </cell>
          <cell r="H33">
            <v>4</v>
          </cell>
          <cell r="I33">
            <v>5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  <cell r="G35">
            <v>1</v>
          </cell>
          <cell r="H35">
            <v>53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</v>
          </cell>
          <cell r="D38">
            <v>1</v>
          </cell>
          <cell r="E38">
            <v>3</v>
          </cell>
          <cell r="F38">
            <v>6</v>
          </cell>
          <cell r="G38">
            <v>3</v>
          </cell>
          <cell r="H38">
            <v>3</v>
          </cell>
          <cell r="I38">
            <v>17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2</v>
          </cell>
          <cell r="G39">
            <v>3</v>
          </cell>
          <cell r="H39">
            <v>19</v>
          </cell>
          <cell r="I39">
            <v>8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2</v>
          </cell>
          <cell r="G40">
            <v>9</v>
          </cell>
          <cell r="H40">
            <v>23</v>
          </cell>
          <cell r="I40">
            <v>11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7"/>
  <sheetViews>
    <sheetView tabSelected="1" zoomScale="80" zoomScaleNormal="80" workbookViewId="0">
      <pane xSplit="1" topLeftCell="B1" activePane="topRight" state="frozen"/>
      <selection activeCell="A4" sqref="A4"/>
      <selection pane="topRight" activeCell="J13" sqref="J13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2.25" customWidth="1"/>
    <col min="11" max="11" width="10.625" style="19" hidden="1" customWidth="1"/>
    <col min="12" max="12" width="12.5" customWidth="1"/>
    <col min="13" max="14" width="22.625" customWidth="1"/>
    <col min="15" max="15" width="21.5" customWidth="1"/>
  </cols>
  <sheetData>
    <row r="1" spans="1:16" ht="27" thickTop="1" x14ac:dyDescent="0.2">
      <c r="A1" s="53" t="s">
        <v>0</v>
      </c>
      <c r="B1" s="54"/>
      <c r="C1" s="54"/>
      <c r="D1" s="54"/>
      <c r="E1" s="1"/>
      <c r="F1" s="1"/>
      <c r="G1" s="1"/>
      <c r="H1" s="1"/>
      <c r="I1" s="1"/>
      <c r="J1" s="1"/>
      <c r="K1" s="1"/>
      <c r="L1" s="1"/>
      <c r="M1" s="1"/>
      <c r="N1" s="1"/>
      <c r="O1" s="36"/>
    </row>
    <row r="2" spans="1:16" ht="26.25" x14ac:dyDescent="0.2">
      <c r="A2" s="55" t="s">
        <v>46</v>
      </c>
      <c r="B2" s="56"/>
      <c r="C2" s="56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3"/>
    </row>
    <row r="3" spans="1:16" ht="26.25" x14ac:dyDescent="0.2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3"/>
    </row>
    <row r="4" spans="1:16" s="5" customFormat="1" ht="18.75" customHeight="1" x14ac:dyDescent="0.2">
      <c r="A4" s="4"/>
      <c r="B4" s="44" t="s">
        <v>44</v>
      </c>
      <c r="C4" s="57" t="s">
        <v>40</v>
      </c>
      <c r="D4" s="57"/>
      <c r="E4" s="58" t="s">
        <v>1</v>
      </c>
      <c r="F4" s="58"/>
      <c r="G4" s="58"/>
      <c r="H4" s="59" t="s">
        <v>2</v>
      </c>
      <c r="I4" s="59"/>
      <c r="J4" s="50" t="s">
        <v>3</v>
      </c>
      <c r="K4" s="50"/>
      <c r="L4" s="50"/>
      <c r="M4" s="51" t="s">
        <v>39</v>
      </c>
      <c r="N4" s="51"/>
      <c r="O4" s="52"/>
      <c r="P4" s="43"/>
    </row>
    <row r="5" spans="1:16" s="5" customFormat="1" ht="47.25" x14ac:dyDescent="0.2">
      <c r="A5" s="6" t="s">
        <v>4</v>
      </c>
      <c r="B5" s="46"/>
      <c r="C5" s="7" t="s">
        <v>41</v>
      </c>
      <c r="D5" s="7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42</v>
      </c>
      <c r="K5" s="10" t="s">
        <v>43</v>
      </c>
      <c r="L5" s="10" t="s">
        <v>7</v>
      </c>
      <c r="M5" s="11" t="s">
        <v>38</v>
      </c>
      <c r="N5" s="11" t="s">
        <v>9</v>
      </c>
      <c r="O5" s="24" t="s">
        <v>47</v>
      </c>
    </row>
    <row r="6" spans="1:16" s="5" customFormat="1" ht="15" x14ac:dyDescent="0.2">
      <c r="A6" s="12" t="s">
        <v>10</v>
      </c>
      <c r="B6" s="45">
        <v>3.6</v>
      </c>
      <c r="C6" s="13">
        <f>'[1]Total Applications'!$I$4+'[1]Total Applications'!$I$5</f>
        <v>69</v>
      </c>
      <c r="D6" s="39">
        <f>SUM('[1]Total Applications'!$C$4:I4)</f>
        <v>236</v>
      </c>
      <c r="E6" s="14">
        <f>MAX('[1]Waiting Times 1st Cons'!$I$4)</f>
        <v>7</v>
      </c>
      <c r="F6" s="14">
        <f>'[1]Number Waiting Priority Apps'!$I$4</f>
        <v>3</v>
      </c>
      <c r="G6" s="14">
        <f>'[1]Numbers Waiting 1st Cons'!$I$4</f>
        <v>26</v>
      </c>
      <c r="H6" s="15">
        <f>MAX('[1]Waiting Times 2nd Cons'!$F4:$F5)</f>
        <v>0</v>
      </c>
      <c r="I6" s="15">
        <f>SUM('[1]Numbers Waiting 1st Cons'!$F4:$F5)</f>
        <v>77</v>
      </c>
      <c r="J6" s="16">
        <f>SUM('[1]Number of 1st Cons Apps Held'!$C$4:$I4)</f>
        <v>86</v>
      </c>
      <c r="K6" s="16">
        <f>'[1]Number of 2nd Cons Apps Held'!$I$4+'[1]Number of 2nd Cons Apps Held'!$I$5</f>
        <v>0</v>
      </c>
      <c r="L6" s="16">
        <f>SUM('[1]Number of Priority Apps Held'!$C$4:$I4)</f>
        <v>23</v>
      </c>
      <c r="M6" s="17">
        <f>SUM('[1]District Court Family'!$C4:$I4)+SUM('[1]District Court Family Appeals'!$C4:$I4)</f>
        <v>89</v>
      </c>
      <c r="N6" s="17">
        <f>SUM('[1]CC Jud Sep &amp; Div'!$C$4:$I4)</f>
        <v>0</v>
      </c>
      <c r="O6" s="41">
        <f>SUM([1]ADMCA!$C$4:I4)</f>
        <v>0</v>
      </c>
    </row>
    <row r="7" spans="1:16" s="5" customFormat="1" ht="15" x14ac:dyDescent="0.2">
      <c r="A7" s="12" t="s">
        <v>45</v>
      </c>
      <c r="B7" s="45">
        <v>2</v>
      </c>
      <c r="C7" s="13">
        <f>'[1]Total Applications'!$I$5</f>
        <v>41</v>
      </c>
      <c r="D7" s="13">
        <f>SUM('[1]Total Applications'!$C5:I$5)</f>
        <v>306</v>
      </c>
      <c r="E7" s="14">
        <f>'[1]Waiting Times 1st Cons'!$I$5</f>
        <v>34</v>
      </c>
      <c r="F7" s="14">
        <f>'[1]Number Waiting Priority Apps'!$I$5</f>
        <v>9</v>
      </c>
      <c r="G7" s="14">
        <f>'[1]Numbers Waiting 1st Cons'!$I$5</f>
        <v>94</v>
      </c>
      <c r="H7" s="15">
        <f>'[1]Waiting Times 2nd Cons'!$F5</f>
        <v>0</v>
      </c>
      <c r="I7" s="15">
        <f>'[1]Numbers Waiting 2nd Cons'!$F5</f>
        <v>0</v>
      </c>
      <c r="J7" s="16">
        <f>SUM('[1]Number of 1st Cons Apps Held'!$C5:$I5)</f>
        <v>74</v>
      </c>
      <c r="K7" s="16">
        <f>'[1]Number of 2nd Cons Apps Held'!$I$5</f>
        <v>0</v>
      </c>
      <c r="L7" s="16">
        <f>SUM('[1]Number of Priority Apps Held'!$C5:$I5)</f>
        <v>28</v>
      </c>
      <c r="M7" s="17">
        <f>SUM('[1]District Court Family'!$C5:$I5)+SUM('[1]District Court Family Appeals'!$C5:$I5)</f>
        <v>111</v>
      </c>
      <c r="N7" s="17">
        <f>SUM('[1]CC Jud Sep &amp; Div'!$C5:$I5)</f>
        <v>0</v>
      </c>
      <c r="O7" s="33">
        <f>SUM([1]ADMCA!$C5:I$5)</f>
        <v>92</v>
      </c>
    </row>
    <row r="8" spans="1:16" s="5" customFormat="1" ht="15" x14ac:dyDescent="0.2">
      <c r="A8" s="12" t="s">
        <v>11</v>
      </c>
      <c r="B8" s="45">
        <v>2.8</v>
      </c>
      <c r="C8" s="13">
        <f>'[1]Total Applications'!$I$6</f>
        <v>13</v>
      </c>
      <c r="D8" s="13">
        <f>SUM('[1]Total Applications'!$C$6:I6)</f>
        <v>51</v>
      </c>
      <c r="E8" s="14">
        <f>'[1]Waiting Times 1st Cons'!$I$6</f>
        <v>14</v>
      </c>
      <c r="F8" s="14">
        <f>'[1]Number Waiting Priority Apps'!$I$6</f>
        <v>0</v>
      </c>
      <c r="G8" s="14">
        <f>'[1]Numbers Waiting 1st Cons'!$I$6</f>
        <v>13</v>
      </c>
      <c r="H8" s="15">
        <f>'[1]Waiting Times 2nd Cons'!$F6</f>
        <v>0</v>
      </c>
      <c r="I8" s="15">
        <f>'[1]Numbers Waiting 2nd Cons'!$F6</f>
        <v>0</v>
      </c>
      <c r="J8" s="16">
        <f>SUM('[1]Number of 1st Cons Apps Held'!$C6:$I6)</f>
        <v>31</v>
      </c>
      <c r="K8" s="16">
        <f>'[1]Number of 2nd Cons Apps Held'!$I$6</f>
        <v>0</v>
      </c>
      <c r="L8" s="16">
        <f>SUM('[1]Number of Priority Apps Held'!$C6:$I6)</f>
        <v>14</v>
      </c>
      <c r="M8" s="17">
        <f>SUM('[1]District Court Family'!$C6:$I6)+SUM('[1]District Court Family Appeals'!$C6:$I6)</f>
        <v>8</v>
      </c>
      <c r="N8" s="17">
        <f>SUM('[1]CC Jud Sep &amp; Div'!$C6:$I6)</f>
        <v>0</v>
      </c>
      <c r="O8" s="33">
        <f>SUM([1]ADMCA!$C6:I$6)</f>
        <v>0</v>
      </c>
    </row>
    <row r="9" spans="1:16" s="5" customFormat="1" ht="15" x14ac:dyDescent="0.2">
      <c r="A9" s="12" t="s">
        <v>12</v>
      </c>
      <c r="B9" s="45">
        <v>3</v>
      </c>
      <c r="C9" s="13">
        <f>'[1]Total Applications'!$I$7</f>
        <v>60</v>
      </c>
      <c r="D9" s="13">
        <f>SUM('[1]Total Applications'!$C$7:I7)</f>
        <v>289</v>
      </c>
      <c r="E9" s="14">
        <f>'[1]Waiting Times 1st Cons'!$I$7</f>
        <v>20</v>
      </c>
      <c r="F9" s="14">
        <f>'[1]Number Waiting Priority Apps'!$I$7</f>
        <v>7</v>
      </c>
      <c r="G9" s="14">
        <f>'[1]Numbers Waiting 1st Cons'!$I$7</f>
        <v>72</v>
      </c>
      <c r="H9" s="15">
        <f>'[1]Waiting Times 2nd Cons'!$F7</f>
        <v>0</v>
      </c>
      <c r="I9" s="15">
        <f>'[1]Numbers Waiting 2nd Cons'!$F7</f>
        <v>0</v>
      </c>
      <c r="J9" s="16">
        <f>SUM('[1]Number of 1st Cons Apps Held'!$C7:$I7)</f>
        <v>111</v>
      </c>
      <c r="K9" s="16">
        <f>'[1]Number of 2nd Cons Apps Held'!$I$7</f>
        <v>0</v>
      </c>
      <c r="L9" s="16">
        <f>SUM('[1]Number of Priority Apps Held'!$C7:$I7)</f>
        <v>37</v>
      </c>
      <c r="M9" s="17">
        <f>SUM('[1]District Court Family'!$C7:$I7)+SUM('[1]District Court Family Appeals'!$C7:$I7)</f>
        <v>40</v>
      </c>
      <c r="N9" s="17">
        <f>SUM('[1]CC Jud Sep &amp; Div'!$C7:$I7)</f>
        <v>0</v>
      </c>
      <c r="O9" s="33">
        <f>SUM([1]ADMCA!$C$7:I7)</f>
        <v>96</v>
      </c>
    </row>
    <row r="10" spans="1:16" s="5" customFormat="1" ht="15" x14ac:dyDescent="0.2">
      <c r="A10" s="12" t="s">
        <v>13</v>
      </c>
      <c r="B10" s="45">
        <v>1</v>
      </c>
      <c r="C10" s="13">
        <f>'[1]Total Applications'!$I$8</f>
        <v>21</v>
      </c>
      <c r="D10" s="13">
        <f>SUM('[1]Total Applications'!$C$8:I8)</f>
        <v>116</v>
      </c>
      <c r="E10" s="14">
        <f>'[1]Waiting Times 1st Cons'!$I$8</f>
        <v>46</v>
      </c>
      <c r="F10" s="14">
        <f>'[1]Number Waiting Priority Apps'!$I$8</f>
        <v>1</v>
      </c>
      <c r="G10" s="14">
        <f>'[1]Numbers Waiting 1st Cons'!$I$8</f>
        <v>66</v>
      </c>
      <c r="H10" s="15">
        <f>'[1]Waiting Times 2nd Cons'!$F8</f>
        <v>0</v>
      </c>
      <c r="I10" s="15">
        <f>'[1]Numbers Waiting 2nd Cons'!$F8</f>
        <v>0</v>
      </c>
      <c r="J10" s="16">
        <f>SUM('[1]Number of 1st Cons Apps Held'!$C8:$I8)</f>
        <v>20</v>
      </c>
      <c r="K10" s="16">
        <f>'[1]Number of 2nd Cons Apps Held'!$I$8</f>
        <v>0</v>
      </c>
      <c r="L10" s="16">
        <f>SUM('[1]Number of Priority Apps Held'!$C8:$I8)</f>
        <v>4</v>
      </c>
      <c r="M10" s="17">
        <f>SUM('[1]District Court Family'!$C8:$I8)+SUM('[1]District Court Family Appeals'!$C8:$I8)</f>
        <v>49</v>
      </c>
      <c r="N10" s="17">
        <f>SUM('[1]CC Jud Sep &amp; Div'!$C8:$I8)</f>
        <v>0</v>
      </c>
      <c r="O10" s="33">
        <f>SUM([1]ADMCA!$C$8:I8)</f>
        <v>0</v>
      </c>
    </row>
    <row r="11" spans="1:16" s="5" customFormat="1" ht="15" x14ac:dyDescent="0.2">
      <c r="A11" s="12" t="s">
        <v>14</v>
      </c>
      <c r="B11" s="45">
        <v>2</v>
      </c>
      <c r="C11" s="13">
        <f>'[1]Total Applications'!$I$10</f>
        <v>17</v>
      </c>
      <c r="D11" s="13">
        <f>SUM('[1]Total Applications'!$C$10:I10)</f>
        <v>140</v>
      </c>
      <c r="E11" s="14">
        <f>'[1]Waiting Times 1st Cons'!$I$10</f>
        <v>30</v>
      </c>
      <c r="F11" s="14">
        <f>'[1]Number Waiting Priority Apps'!$I$10</f>
        <v>3</v>
      </c>
      <c r="G11" s="14">
        <f>'[1]Numbers Waiting 1st Cons'!$I$10</f>
        <v>45</v>
      </c>
      <c r="H11" s="15">
        <f>'[1]Waiting Times 2nd Cons'!$F10</f>
        <v>0</v>
      </c>
      <c r="I11" s="15">
        <f>'[1]Numbers Waiting 2nd Cons'!$F10</f>
        <v>0</v>
      </c>
      <c r="J11" s="16">
        <f>SUM('[1]Number of 1st Cons Apps Held'!$C$10:$I10)</f>
        <v>53</v>
      </c>
      <c r="K11" s="16">
        <f>'[1]Number of 2nd Cons Apps Held'!$I$10</f>
        <v>0</v>
      </c>
      <c r="L11" s="16">
        <f>SUM('[1]Number of Priority Apps Held'!$C$10:$I10)</f>
        <v>15</v>
      </c>
      <c r="M11" s="17">
        <f>SUM('[1]District Court Family'!$C10:$I10)+SUM('[1]District Court Family Appeals'!$C10:$I10)</f>
        <v>31</v>
      </c>
      <c r="N11" s="17">
        <f>SUM('[1]CC Jud Sep &amp; Div'!$C10:$I10)</f>
        <v>0</v>
      </c>
      <c r="O11" s="33">
        <f>SUM([1]ADMCA!$C$10:I10)</f>
        <v>45</v>
      </c>
    </row>
    <row r="12" spans="1:16" s="5" customFormat="1" ht="15" x14ac:dyDescent="0.2">
      <c r="A12" s="12" t="s">
        <v>15</v>
      </c>
      <c r="B12" s="45">
        <v>7.7</v>
      </c>
      <c r="C12" s="13">
        <f>'[1]Total Applications'!$I$11</f>
        <v>95</v>
      </c>
      <c r="D12" s="13">
        <f>SUM('[1]Total Applications'!$C$11:I11)</f>
        <v>838</v>
      </c>
      <c r="E12" s="14">
        <f>'[1]Waiting Times 1st Cons'!$I$11</f>
        <v>21</v>
      </c>
      <c r="F12" s="14">
        <f>'[1]Number Waiting Priority Apps'!$I$11</f>
        <v>1</v>
      </c>
      <c r="G12" s="14">
        <f>'[1]Numbers Waiting 1st Cons'!$I$11</f>
        <v>66</v>
      </c>
      <c r="H12" s="15">
        <f>'[1]Waiting Times 2nd Cons'!$F11</f>
        <v>0</v>
      </c>
      <c r="I12" s="15">
        <f>'[1]Numbers Waiting 2nd Cons'!$F11</f>
        <v>0</v>
      </c>
      <c r="J12" s="16">
        <f>SUM('[1]Number of 1st Cons Apps Held'!$C11:$I11)</f>
        <v>309</v>
      </c>
      <c r="K12" s="16">
        <f>'[1]Number of 2nd Cons Apps Held'!$I$11</f>
        <v>0</v>
      </c>
      <c r="L12" s="16">
        <f>SUM('[1]Number of Priority Apps Held'!$C11:$I11)</f>
        <v>218</v>
      </c>
      <c r="M12" s="17">
        <f>SUM('[1]District Court Family'!$C11:$I11)+SUM('[1]District Court Family Appeals'!$C11:$I11)</f>
        <v>128</v>
      </c>
      <c r="N12" s="17">
        <f>SUM('[1]CC Jud Sep &amp; Div'!$C11:$I11)</f>
        <v>0</v>
      </c>
      <c r="O12" s="33">
        <f>SUM([1]ADMCA!$C$11:I11)</f>
        <v>1</v>
      </c>
    </row>
    <row r="13" spans="1:16" s="5" customFormat="1" ht="15" x14ac:dyDescent="0.2">
      <c r="A13" s="12" t="s">
        <v>16</v>
      </c>
      <c r="B13" s="45">
        <v>6.8</v>
      </c>
      <c r="C13" s="13">
        <f>'[1]Total Applications'!$I$12</f>
        <v>94</v>
      </c>
      <c r="D13" s="13">
        <f>SUM('[1]Total Applications'!$C$12:I12)</f>
        <v>478</v>
      </c>
      <c r="E13" s="14">
        <f>'[1]Waiting Times 1st Cons'!$I$12</f>
        <v>16</v>
      </c>
      <c r="F13" s="14">
        <f>'[1]Number Waiting Priority Apps'!$I$12</f>
        <v>10</v>
      </c>
      <c r="G13" s="14">
        <f>'[1]Numbers Waiting 1st Cons'!$I$12</f>
        <v>61</v>
      </c>
      <c r="H13" s="15">
        <f>'[1]Waiting Times 2nd Cons'!$F12</f>
        <v>0</v>
      </c>
      <c r="I13" s="15">
        <f>'[1]Numbers Waiting 2nd Cons'!$F12</f>
        <v>0</v>
      </c>
      <c r="J13" s="16">
        <f>SUM('[1]Number of 1st Cons Apps Held'!$C12:$I12)</f>
        <v>179</v>
      </c>
      <c r="K13" s="16">
        <f>'[1]Number of 2nd Cons Apps Held'!$I$12</f>
        <v>0</v>
      </c>
      <c r="L13" s="16">
        <f>SUM('[1]Number of Priority Apps Held'!$C12:$I12)</f>
        <v>110</v>
      </c>
      <c r="M13" s="17">
        <f>SUM('[1]District Court Family'!$C12:$I12)+SUM('[1]District Court Family Appeals'!$C12:$I12)</f>
        <v>131</v>
      </c>
      <c r="N13" s="17">
        <f>SUM('[1]CC Jud Sep &amp; Div'!$C12:$I12)</f>
        <v>0</v>
      </c>
      <c r="O13" s="33">
        <f>SUM([1]ADMCA!$C$12:I12)</f>
        <v>71</v>
      </c>
    </row>
    <row r="14" spans="1:16" s="5" customFormat="1" ht="15" x14ac:dyDescent="0.2">
      <c r="A14" s="12" t="s">
        <v>17</v>
      </c>
      <c r="B14" s="45">
        <v>1.8</v>
      </c>
      <c r="C14" s="13">
        <f>'[1]Total Applications'!$I$14</f>
        <v>35</v>
      </c>
      <c r="D14" s="13">
        <f>SUM('[1]Total Applications'!$C$14:I14)</f>
        <v>271</v>
      </c>
      <c r="E14" s="14">
        <f>'[1]Waiting Times 1st Cons'!$I$14</f>
        <v>9</v>
      </c>
      <c r="F14" s="14">
        <f>'[1]Number Waiting Priority Apps'!$I$14</f>
        <v>1</v>
      </c>
      <c r="G14" s="14">
        <f>'[1]Numbers Waiting 1st Cons'!$I$14</f>
        <v>17</v>
      </c>
      <c r="H14" s="15">
        <f>'[1]Waiting Times 2nd Cons'!$F14</f>
        <v>0</v>
      </c>
      <c r="I14" s="15">
        <f>'[1]Numbers Waiting 2nd Cons'!$F14</f>
        <v>0</v>
      </c>
      <c r="J14" s="16">
        <f>SUM('[1]Number of 1st Cons Apps Held'!$C14:$I14)</f>
        <v>93</v>
      </c>
      <c r="K14" s="16">
        <f>'[1]Number of 2nd Cons Apps Held'!$I$14</f>
        <v>0</v>
      </c>
      <c r="L14" s="16">
        <f>SUM('[1]Number of Priority Apps Held'!$C14:$I14)</f>
        <v>42</v>
      </c>
      <c r="M14" s="17">
        <f>SUM('[1]District Court Family'!$C14:$I14)+SUM('[1]District Court Family Appeals'!$C14:$I14)</f>
        <v>94</v>
      </c>
      <c r="N14" s="17">
        <f>SUM('[1]CC Jud Sep &amp; Div'!$C14:$I14)</f>
        <v>0</v>
      </c>
      <c r="O14" s="33">
        <f>SUM([1]ADMCA!$C$14:I14)</f>
        <v>40</v>
      </c>
    </row>
    <row r="15" spans="1:16" s="5" customFormat="1" ht="15" x14ac:dyDescent="0.2">
      <c r="A15" s="12" t="s">
        <v>18</v>
      </c>
      <c r="B15" s="45">
        <v>2</v>
      </c>
      <c r="C15" s="13">
        <f>'[1]Total Applications'!$I$15</f>
        <v>44</v>
      </c>
      <c r="D15" s="13">
        <f>SUM('[1]Total Applications'!$C$15:I15)</f>
        <v>283</v>
      </c>
      <c r="E15" s="14">
        <f>'[1]Waiting Times 1st Cons'!$I$15</f>
        <v>27</v>
      </c>
      <c r="F15" s="14">
        <f>'[1]Number Waiting Priority Apps'!$I$15</f>
        <v>10</v>
      </c>
      <c r="G15" s="14">
        <f>'[1]Numbers Waiting 1st Cons'!$I$15</f>
        <v>61</v>
      </c>
      <c r="H15" s="15">
        <f>'[1]Waiting Times 2nd Cons'!$F15</f>
        <v>0</v>
      </c>
      <c r="I15" s="15">
        <f>'[1]Numbers Waiting 2nd Cons'!$F15</f>
        <v>0</v>
      </c>
      <c r="J15" s="16">
        <f>SUM('[1]Number of 1st Cons Apps Held'!$C15:$I15)</f>
        <v>73</v>
      </c>
      <c r="K15" s="16">
        <f>'[1]Number of 2nd Cons Apps Held'!$I$15</f>
        <v>0</v>
      </c>
      <c r="L15" s="16">
        <f>SUM('[1]Number of Priority Apps Held'!$C15:$I15)</f>
        <v>22</v>
      </c>
      <c r="M15" s="17">
        <f>SUM('[1]District Court Family'!$C15:$I15)+SUM('[1]District Court Family Appeals'!$C15:$I15)</f>
        <v>91</v>
      </c>
      <c r="N15" s="17">
        <f>SUM('[1]CC Jud Sep &amp; Div'!$C15:$I15)</f>
        <v>0</v>
      </c>
      <c r="O15" s="33">
        <f>SUM([1]ADMCA!$C$15:I15)</f>
        <v>67</v>
      </c>
    </row>
    <row r="16" spans="1:16" s="5" customFormat="1" ht="15" x14ac:dyDescent="0.2">
      <c r="A16" s="12" t="s">
        <v>19</v>
      </c>
      <c r="B16" s="45">
        <v>5</v>
      </c>
      <c r="C16" s="13">
        <f>'[1]Total Applications'!$I$16</f>
        <v>39</v>
      </c>
      <c r="D16" s="13">
        <f>SUM('[1]Total Applications'!$C$16:I16)</f>
        <v>258</v>
      </c>
      <c r="E16" s="14">
        <f>'[1]Waiting Times 1st Cons'!$I$16</f>
        <v>23</v>
      </c>
      <c r="F16" s="14">
        <f>'[1]Number Waiting Priority Apps'!$I$16</f>
        <v>5</v>
      </c>
      <c r="G16" s="14">
        <f>'[1]Numbers Waiting 1st Cons'!$I$16</f>
        <v>42</v>
      </c>
      <c r="H16" s="15">
        <f>'[1]Waiting Times 2nd Cons'!$F16</f>
        <v>0</v>
      </c>
      <c r="I16" s="15">
        <f>'[1]Numbers Waiting 2nd Cons'!$F16</f>
        <v>0</v>
      </c>
      <c r="J16" s="16">
        <f>SUM('[1]Number of 1st Cons Apps Held'!$C16:$I16)</f>
        <v>135</v>
      </c>
      <c r="K16" s="16">
        <f>'[1]Number of 2nd Cons Apps Held'!$I$16</f>
        <v>0</v>
      </c>
      <c r="L16" s="16">
        <f>SUM('[1]Number of Priority Apps Held'!$C16:$I16)</f>
        <v>38</v>
      </c>
      <c r="M16" s="17">
        <f>SUM('[1]District Court Family'!$C16:$I16)+SUM('[1]District Court Family Appeals'!$C16:$I16)</f>
        <v>111</v>
      </c>
      <c r="N16" s="17">
        <f>SUM('[1]CC Jud Sep &amp; Div'!$C16:$I16)</f>
        <v>0</v>
      </c>
      <c r="O16" s="33">
        <f>SUM([1]ADMCA!$C$16:I16)</f>
        <v>1</v>
      </c>
    </row>
    <row r="17" spans="1:15" s="5" customFormat="1" ht="15" customHeight="1" x14ac:dyDescent="0.2">
      <c r="A17" s="25" t="s">
        <v>49</v>
      </c>
      <c r="B17" s="47">
        <v>5.8</v>
      </c>
      <c r="C17" s="13">
        <f>'[1]Total Applications'!$I$17</f>
        <v>23</v>
      </c>
      <c r="D17" s="13">
        <f>SUM('[1]Total Applications'!$C$17:I17)</f>
        <v>593</v>
      </c>
      <c r="E17" s="14">
        <f>'[1]Waiting Times 1st Cons'!$I$17</f>
        <v>6</v>
      </c>
      <c r="F17" s="14">
        <f>'[1]Number Waiting Priority Apps'!$I$17</f>
        <v>0</v>
      </c>
      <c r="G17" s="14">
        <f>'[1]Numbers Waiting 1st Cons'!$I$17</f>
        <v>6</v>
      </c>
      <c r="H17" s="15">
        <f>'[1]Waiting Times 2nd Cons'!$F17</f>
        <v>0</v>
      </c>
      <c r="I17" s="15">
        <f>'[1]Numbers Waiting 2nd Cons'!$F17</f>
        <v>0</v>
      </c>
      <c r="J17" s="16">
        <f>SUM('[1]Number of 1st Cons Apps Held'!$C17:$I17)</f>
        <v>671</v>
      </c>
      <c r="K17" s="16">
        <f>'[1]Number of 2nd Cons Apps Held'!$I$17</f>
        <v>0</v>
      </c>
      <c r="L17" s="16">
        <f>SUM('[1]Number of Priority Apps Held'!$C17:$I17)</f>
        <v>629</v>
      </c>
      <c r="M17" s="17">
        <f>SUM('[1]District Court Family'!$C17:$I17)+SUM('[1]District Court Family Appeals'!$C17:$I17)</f>
        <v>42</v>
      </c>
      <c r="N17" s="17">
        <f>SUM('[1]CC Jud Sep &amp; Div'!$C17:$I17)</f>
        <v>0</v>
      </c>
      <c r="O17" s="40">
        <f>SUM([1]ADMCA!$C$17:I17)</f>
        <v>0</v>
      </c>
    </row>
    <row r="18" spans="1:15" s="5" customFormat="1" ht="15" x14ac:dyDescent="0.2">
      <c r="A18" s="12" t="s">
        <v>20</v>
      </c>
      <c r="B18" s="45">
        <v>4.4000000000000004</v>
      </c>
      <c r="C18" s="13">
        <f>'[1]Total Applications'!$I$18</f>
        <v>41</v>
      </c>
      <c r="D18" s="13">
        <f>SUM('[1]Total Applications'!$C$18:I18)</f>
        <v>197</v>
      </c>
      <c r="E18" s="14">
        <f>'[1]Waiting Times 1st Cons'!$I$18</f>
        <v>28</v>
      </c>
      <c r="F18" s="14">
        <f>'[1]Number Waiting Priority Apps'!$I$18</f>
        <v>12</v>
      </c>
      <c r="G18" s="14">
        <f>'[1]Numbers Waiting 1st Cons'!$I$18</f>
        <v>80</v>
      </c>
      <c r="H18" s="15">
        <f>'[1]Waiting Times 2nd Cons'!$F18</f>
        <v>0</v>
      </c>
      <c r="I18" s="15">
        <f>'[1]Numbers Waiting 2nd Cons'!$F18</f>
        <v>0</v>
      </c>
      <c r="J18" s="16">
        <f>SUM('[1]Number of 1st Cons Apps Held'!$C18:$I18)</f>
        <v>98</v>
      </c>
      <c r="K18" s="16">
        <f>'[1]Number of 2nd Cons Apps Held'!$I$18</f>
        <v>0</v>
      </c>
      <c r="L18" s="16">
        <f>SUM('[1]Number of Priority Apps Held'!$C18:$I18)</f>
        <v>23</v>
      </c>
      <c r="M18" s="17">
        <f>SUM('[1]District Court Family'!$C18:$I18)+SUM('[1]District Court Family Appeals'!$C18:$I18)</f>
        <v>30</v>
      </c>
      <c r="N18" s="17">
        <f>SUM('[1]CC Jud Sep &amp; Div'!$C18:$I18)</f>
        <v>1</v>
      </c>
      <c r="O18" s="34">
        <f>SUM([1]ADMCA!$C$18:I18)</f>
        <v>42</v>
      </c>
    </row>
    <row r="19" spans="1:15" s="5" customFormat="1" ht="15" x14ac:dyDescent="0.2">
      <c r="A19" s="12" t="s">
        <v>21</v>
      </c>
      <c r="B19" s="45">
        <v>5.2</v>
      </c>
      <c r="C19" s="13">
        <f>'[1]Total Applications'!$I$19+'[1]Total Applications'!$I$20</f>
        <v>55</v>
      </c>
      <c r="D19" s="13">
        <f>SUM('[1]Total Applications'!$C$19:I20)</f>
        <v>373</v>
      </c>
      <c r="E19" s="14">
        <f>MAX('[1]Waiting Times 1st Cons'!$I$19:I$20)</f>
        <v>12</v>
      </c>
      <c r="F19" s="14">
        <f>'[1]Number Waiting Priority Apps'!$I$19+'[1]Number Waiting Priority Apps'!$I$20</f>
        <v>1</v>
      </c>
      <c r="G19" s="14">
        <f>'[1]Numbers Waiting 1st Cons'!$I$19+'[1]Numbers Waiting 1st Cons'!$I$20</f>
        <v>39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Held'!$C$19:$I20)</f>
        <v>111</v>
      </c>
      <c r="K19" s="16">
        <f>'[1]Number of 2nd Cons Apps Held'!$I$20+'[1]Number of 2nd Cons Apps Held'!$I$21</f>
        <v>0</v>
      </c>
      <c r="L19" s="16">
        <f>SUM('[1]Number of Priority Apps Held'!$C$19:$I20)</f>
        <v>36</v>
      </c>
      <c r="M19" s="17">
        <f>SUM('[1]District Court Family'!$C$19:$I20)+SUM('[1]District Court Family Appeals'!$C$19:$I20)</f>
        <v>149</v>
      </c>
      <c r="N19" s="17">
        <f>SUM('[1]CC Jud Sep &amp; Div'!$C$19:$I20)</f>
        <v>0</v>
      </c>
      <c r="O19" s="40">
        <f>SUM([1]ADMCA!$C$19:I20)</f>
        <v>48</v>
      </c>
    </row>
    <row r="20" spans="1:15" s="5" customFormat="1" ht="15" x14ac:dyDescent="0.2">
      <c r="A20" s="12" t="s">
        <v>22</v>
      </c>
      <c r="B20" s="48">
        <v>3.3</v>
      </c>
      <c r="C20" s="13">
        <f>'[1]Total Applications'!$I$21</f>
        <v>46</v>
      </c>
      <c r="D20" s="13">
        <f>SUM('[1]Total Applications'!$C$21:I21)</f>
        <v>336</v>
      </c>
      <c r="E20" s="14">
        <f>'[1]Waiting Times 1st Cons'!$I$21</f>
        <v>18</v>
      </c>
      <c r="F20" s="14">
        <f>'[1]Number Waiting Priority Apps'!$I$21</f>
        <v>2</v>
      </c>
      <c r="G20" s="14">
        <f>'[1]Numbers Waiting 1st Cons'!$I$21</f>
        <v>55</v>
      </c>
      <c r="H20" s="15">
        <f>'[1]Waiting Times 2nd Cons'!$F21</f>
        <v>0</v>
      </c>
      <c r="I20" s="15">
        <f>'[1]Numbers Waiting 2nd Cons'!$F21</f>
        <v>0</v>
      </c>
      <c r="J20" s="16">
        <f>SUM('[1]Number of 1st Cons Apps Held'!$C21:$I21)</f>
        <v>91</v>
      </c>
      <c r="K20" s="16">
        <f>'[1]Number of 2nd Cons Apps Held'!$I$21</f>
        <v>0</v>
      </c>
      <c r="L20" s="16">
        <f>SUM('[1]Number of Priority Apps Held'!$C21:$I21)</f>
        <v>34</v>
      </c>
      <c r="M20" s="17">
        <f>SUM('[1]District Court Family'!$C21:$I21)+SUM('[1]District Court Family Appeals'!$C21:$I21)</f>
        <v>106</v>
      </c>
      <c r="N20" s="17">
        <f>SUM('[1]CC Jud Sep &amp; Div'!$C21:$I21)</f>
        <v>7</v>
      </c>
      <c r="O20" s="40">
        <f>SUM([1]ADMCA!$C$21:I21)</f>
        <v>64</v>
      </c>
    </row>
    <row r="21" spans="1:15" s="5" customFormat="1" ht="15" x14ac:dyDescent="0.2">
      <c r="A21" s="12" t="s">
        <v>23</v>
      </c>
      <c r="B21" s="48">
        <v>4.5</v>
      </c>
      <c r="C21" s="13">
        <f>'[1]Total Applications'!$I$22</f>
        <v>146</v>
      </c>
      <c r="D21" s="13">
        <f>SUM('[1]Total Applications'!$C$22:I22)</f>
        <v>684</v>
      </c>
      <c r="E21" s="14">
        <f>'[1]Waiting Times 1st Cons'!$I$22</f>
        <v>37</v>
      </c>
      <c r="F21" s="14">
        <f>'[1]Number Waiting Priority Apps'!$I$22</f>
        <v>6</v>
      </c>
      <c r="G21" s="14">
        <f>'[1]Numbers Waiting 1st Cons'!$I$22</f>
        <v>154</v>
      </c>
      <c r="H21" s="15">
        <f>'[1]Waiting Times 2nd Cons'!$F22</f>
        <v>0</v>
      </c>
      <c r="I21" s="15">
        <f>'[1]Numbers Waiting 2nd Cons'!$F22</f>
        <v>0</v>
      </c>
      <c r="J21" s="16">
        <f>SUM('[1]Number of 1st Cons Apps Held'!$C22:$I22)</f>
        <v>152</v>
      </c>
      <c r="K21" s="16">
        <f>'[1]Number of 2nd Cons Apps Held'!$I$22</f>
        <v>0</v>
      </c>
      <c r="L21" s="16">
        <f>SUM('[1]Number of Priority Apps Held'!$C22:$I22)</f>
        <v>70</v>
      </c>
      <c r="M21" s="17">
        <f>SUM('[1]District Court Family'!$C22:$I22)+SUM('[1]District Court Family Appeals'!$C22:$I22)</f>
        <v>272</v>
      </c>
      <c r="N21" s="17">
        <f>SUM('[1]CC Jud Sep &amp; Div'!$C22:$I22)</f>
        <v>9</v>
      </c>
      <c r="O21" s="40">
        <f>SUM([1]ADMCA!$C$22:I22)</f>
        <v>125</v>
      </c>
    </row>
    <row r="22" spans="1:15" s="5" customFormat="1" ht="15" x14ac:dyDescent="0.2">
      <c r="A22" s="12" t="s">
        <v>24</v>
      </c>
      <c r="B22" s="48">
        <v>2</v>
      </c>
      <c r="C22" s="13">
        <f>'[1]Total Applications'!$I$23</f>
        <v>40</v>
      </c>
      <c r="D22" s="13">
        <f>SUM('[1]Total Applications'!$C$23:I23)</f>
        <v>279</v>
      </c>
      <c r="E22" s="14">
        <f>'[1]Waiting Times 1st Cons'!$I$23</f>
        <v>41</v>
      </c>
      <c r="F22" s="14">
        <f>'[1]Number Waiting Priority Apps'!$I$23</f>
        <v>7</v>
      </c>
      <c r="G22" s="14">
        <f>'[1]Numbers Waiting 1st Cons'!$I$23</f>
        <v>80</v>
      </c>
      <c r="H22" s="15">
        <f>'[1]Waiting Times 2nd Cons'!$F23</f>
        <v>0</v>
      </c>
      <c r="I22" s="15">
        <f>'[1]Numbers Waiting 2nd Cons'!$F23</f>
        <v>0</v>
      </c>
      <c r="J22" s="16">
        <f>SUM('[1]Number of 1st Cons Apps Held'!$C23:$I23)</f>
        <v>74</v>
      </c>
      <c r="K22" s="16">
        <f>'[1]Number of 2nd Cons Apps Held'!$I$23</f>
        <v>0</v>
      </c>
      <c r="L22" s="16">
        <f>SUM('[1]Number of Priority Apps Held'!$C23:$I23)</f>
        <v>29</v>
      </c>
      <c r="M22" s="17">
        <f>SUM('[1]District Court Family'!$C23:$I23)+SUM('[1]District Court Family Appeals'!$C23:$I23)</f>
        <v>150</v>
      </c>
      <c r="N22" s="17">
        <f>SUM('[1]CC Jud Sep &amp; Div'!$C23:$I23)</f>
        <v>0</v>
      </c>
      <c r="O22" s="40">
        <f>SUM([1]ADMCA!$C$23:I23)</f>
        <v>5</v>
      </c>
    </row>
    <row r="23" spans="1:15" s="5" customFormat="1" ht="30" x14ac:dyDescent="0.2">
      <c r="A23" s="12" t="s">
        <v>48</v>
      </c>
      <c r="B23" s="48">
        <v>1</v>
      </c>
      <c r="C23" s="26">
        <f>'[1]Total Applications'!$I$24</f>
        <v>65</v>
      </c>
      <c r="D23" s="26">
        <f>SUM('[1]Total Applications'!$C$24:I24)</f>
        <v>414</v>
      </c>
      <c r="E23" s="27">
        <f>'[1]Waiting Times 1st Cons'!$I$24</f>
        <v>47</v>
      </c>
      <c r="F23" s="27">
        <f>'[1]Number Waiting Priority Apps'!$I$24</f>
        <v>1</v>
      </c>
      <c r="G23" s="27">
        <f>'[1]Numbers Waiting 1st Cons'!$I$24</f>
        <v>32</v>
      </c>
      <c r="H23" s="30"/>
      <c r="I23" s="30"/>
      <c r="J23" s="28">
        <f>SUM('[1]Number of 1st Cons Apps Held'!$C24:$I24)</f>
        <v>105</v>
      </c>
      <c r="K23" s="28">
        <f>'[1]Number of 2nd Cons Apps Held'!$I$25</f>
        <v>0</v>
      </c>
      <c r="L23" s="28">
        <f>SUM('[1]Number of Priority Apps Held'!$C24:$I24)</f>
        <v>101</v>
      </c>
      <c r="M23" s="29">
        <f>SUM('[1]District Court Family'!$C24:$I24)+SUM('[1]District Court Family Appeals'!$C24:$I24)</f>
        <v>14</v>
      </c>
      <c r="N23" s="29">
        <f>SUM('[1]CC Jud Sep &amp; Div'!$C24:$I24)</f>
        <v>0</v>
      </c>
      <c r="O23" s="35">
        <f>SUM([1]ADMCA!$C$24:I24)</f>
        <v>244</v>
      </c>
    </row>
    <row r="24" spans="1:15" s="5" customFormat="1" ht="15" x14ac:dyDescent="0.2">
      <c r="A24" s="12" t="s">
        <v>25</v>
      </c>
      <c r="B24" s="45">
        <v>2.3317000000000001</v>
      </c>
      <c r="C24" s="13">
        <f>'[1]Total Applications'!$I$25+'[1]Total Applications'!$I$26</f>
        <v>32</v>
      </c>
      <c r="D24" s="13">
        <f>SUM('[1]Total Applications'!$C$25:I26)</f>
        <v>221</v>
      </c>
      <c r="E24" s="14">
        <f>MAX('[1]Waiting Times 1st Cons'!$I$25:I$26)</f>
        <v>20</v>
      </c>
      <c r="F24" s="14">
        <f>'[1]Number Waiting Priority Apps'!$I$25+'[1]Number Waiting Priority Apps'!$I$26</f>
        <v>6</v>
      </c>
      <c r="G24" s="14">
        <f>'[1]Numbers Waiting 1st Cons'!$I$25+'[1]Numbers Waiting 1st Cons'!$I$26</f>
        <v>35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Held'!$C$25:$I26)</f>
        <v>41</v>
      </c>
      <c r="K24" s="16">
        <f>'[1]Number of 2nd Cons Apps Held'!$I$26+'[1]Number of 2nd Cons Apps Held'!$I$27</f>
        <v>0</v>
      </c>
      <c r="L24" s="16">
        <f>SUM('[1]Number of Priority Apps Held'!$C$25:$I26)</f>
        <v>17</v>
      </c>
      <c r="M24" s="17">
        <f>SUM('[1]District Court Family Appeals'!$C$25:$I26)+SUM('[1]District Court Family'!$C$25:$I26)</f>
        <v>99</v>
      </c>
      <c r="N24" s="17">
        <f>SUM('[1]CC Jud Sep &amp; Div'!$C$25:$I26)</f>
        <v>0</v>
      </c>
      <c r="O24" s="40">
        <f>SUM([1]ADMCA!$C$25:I26)</f>
        <v>0</v>
      </c>
    </row>
    <row r="25" spans="1:15" s="5" customFormat="1" ht="15" x14ac:dyDescent="0.2">
      <c r="A25" s="12" t="s">
        <v>26</v>
      </c>
      <c r="B25" s="48">
        <v>4</v>
      </c>
      <c r="C25" s="13">
        <f>'[1]Total Applications'!$I$28</f>
        <v>90</v>
      </c>
      <c r="D25" s="13">
        <f>SUM('[1]Total Applications'!$C$28:I28)</f>
        <v>411</v>
      </c>
      <c r="E25" s="14">
        <f>'[1]Waiting Times 1st Cons'!$I$28</f>
        <v>14</v>
      </c>
      <c r="F25" s="14">
        <f>'[1]Number Waiting Priority Apps'!$I$28</f>
        <v>3</v>
      </c>
      <c r="G25" s="14">
        <f>'[1]Numbers Waiting 1st Cons'!$I$28</f>
        <v>55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Held'!$C28:$I28)</f>
        <v>112</v>
      </c>
      <c r="K25" s="16">
        <f>'[1]Number of 2nd Cons Apps Held'!$I$28</f>
        <v>0</v>
      </c>
      <c r="L25" s="16">
        <f>SUM('[1]Number of Priority Apps Held'!$C28:$I28)</f>
        <v>17</v>
      </c>
      <c r="M25" s="17">
        <f>SUM('[1]District Court Family'!$C28:$I28)+SUM('[1]District Court Family Appeals'!$C28:$I28)</f>
        <v>188</v>
      </c>
      <c r="N25" s="17">
        <f>SUM('[1]CC Jud Sep &amp; Div'!$C28:$I28)</f>
        <v>0</v>
      </c>
      <c r="O25" s="40">
        <f>SUM([1]ADMCA!$C$28:I28)</f>
        <v>39</v>
      </c>
    </row>
    <row r="26" spans="1:15" s="5" customFormat="1" ht="15" x14ac:dyDescent="0.2">
      <c r="A26" s="12" t="s">
        <v>27</v>
      </c>
      <c r="B26" s="48">
        <v>4.5999999999999996</v>
      </c>
      <c r="C26" s="13">
        <f>'[1]Total Applications'!$I$29</f>
        <v>43</v>
      </c>
      <c r="D26" s="13">
        <f>SUM('[1]Total Applications'!$C$29:I29)</f>
        <v>302</v>
      </c>
      <c r="E26" s="14">
        <f>'[1]Waiting Times 1st Cons'!$I$29</f>
        <v>8</v>
      </c>
      <c r="F26" s="14">
        <f>'[1]Number Waiting Priority Apps'!$I$29</f>
        <v>5</v>
      </c>
      <c r="G26" s="14">
        <f>'[1]Numbers Waiting 1st Cons'!$I$29</f>
        <v>27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Held'!$C29:$I29)</f>
        <v>108</v>
      </c>
      <c r="K26" s="16">
        <f>'[1]Number of 2nd Cons Apps Held'!$I$29</f>
        <v>0</v>
      </c>
      <c r="L26" s="16">
        <f>SUM('[1]Number of Priority Apps Held'!$C29:$I29)</f>
        <v>29</v>
      </c>
      <c r="M26" s="17">
        <f>SUM('[1]District Court Family'!$C29:$I29)+SUM('[1]District Court Family Appeals'!$C29:$I29)</f>
        <v>96</v>
      </c>
      <c r="N26" s="17">
        <f>SUM('[1]CC Jud Sep &amp; Div'!$C29:$I29)</f>
        <v>0</v>
      </c>
      <c r="O26" s="34">
        <f>SUM([1]ADMCA!$C$29:I29)</f>
        <v>45</v>
      </c>
    </row>
    <row r="27" spans="1:15" s="5" customFormat="1" ht="15" x14ac:dyDescent="0.2">
      <c r="A27" s="12" t="s">
        <v>28</v>
      </c>
      <c r="B27" s="48">
        <v>3</v>
      </c>
      <c r="C27" s="13">
        <f>'[1]Total Applications'!$I$30</f>
        <v>35</v>
      </c>
      <c r="D27" s="13">
        <f>SUM('[1]Total Applications'!$C$30:I30)</f>
        <v>197</v>
      </c>
      <c r="E27" s="14">
        <f>'[1]Waiting Times 1st Cons'!$I$30</f>
        <v>43</v>
      </c>
      <c r="F27" s="14">
        <f>'[1]Number Waiting Priority Apps'!$I$30</f>
        <v>3</v>
      </c>
      <c r="G27" s="14">
        <f>'[1]Numbers Waiting 1st Cons'!$I$30</f>
        <v>46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Held'!$C30:$I30)</f>
        <v>22</v>
      </c>
      <c r="K27" s="16">
        <f>'[1]Number of 2nd Cons Apps Held'!$I$30</f>
        <v>0</v>
      </c>
      <c r="L27" s="16">
        <f>SUM('[1]Number of Priority Apps Held'!$C30:$I30)</f>
        <v>4</v>
      </c>
      <c r="M27" s="17">
        <f>SUM('[1]District Court Family'!$C30:$I30)+SUM('[1]District Court Family Appeals'!$C30:$I30)</f>
        <v>72</v>
      </c>
      <c r="N27" s="17">
        <f>SUM('[1]CC Jud Sep &amp; Div'!$C30:$I30)</f>
        <v>1</v>
      </c>
      <c r="O27" s="40">
        <f>SUM([1]ADMCA!$C$30:I30)</f>
        <v>68</v>
      </c>
    </row>
    <row r="28" spans="1:15" s="5" customFormat="1" ht="15" x14ac:dyDescent="0.2">
      <c r="A28" s="12" t="s">
        <v>29</v>
      </c>
      <c r="B28" s="48">
        <v>1.8</v>
      </c>
      <c r="C28" s="13">
        <f>'[1]Total Applications'!$I$31</f>
        <v>48</v>
      </c>
      <c r="D28" s="13">
        <f>SUM('[1]Total Applications'!$C$31:I31)</f>
        <v>245</v>
      </c>
      <c r="E28" s="14">
        <f>'[1]Waiting Times 1st Cons'!$I$31</f>
        <v>28</v>
      </c>
      <c r="F28" s="14">
        <f>'[1]Number Waiting Priority Apps'!$I$31</f>
        <v>5</v>
      </c>
      <c r="G28" s="14">
        <f>'[1]Numbers Waiting 1st Cons'!$I$31</f>
        <v>45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Held'!$C31:$I31)</f>
        <v>35</v>
      </c>
      <c r="K28" s="16">
        <f>'[1]Number of 2nd Cons Apps Held'!$I$31</f>
        <v>0</v>
      </c>
      <c r="L28" s="16">
        <f>SUM('[1]Number of Priority Apps Held'!$C31:$I31)</f>
        <v>19</v>
      </c>
      <c r="M28" s="17">
        <f>SUM('[1]District Court Family'!$C31:$I31)+SUM('[1]District Court Family Appeals'!$C31:$I31)</f>
        <v>89</v>
      </c>
      <c r="N28" s="17">
        <f>SUM('[1]CC Jud Sep &amp; Div'!$C31:$I31)</f>
        <v>6</v>
      </c>
      <c r="O28" s="41">
        <f>SUM([1]ADMCA!$C$31:I31)</f>
        <v>69</v>
      </c>
    </row>
    <row r="29" spans="1:15" s="5" customFormat="1" ht="15" x14ac:dyDescent="0.2">
      <c r="A29" s="12" t="s">
        <v>30</v>
      </c>
      <c r="B29" s="48">
        <v>2.4</v>
      </c>
      <c r="C29" s="13">
        <f>'[1]Total Applications'!$I$32</f>
        <v>20</v>
      </c>
      <c r="D29" s="13">
        <f>SUM('[1]Total Applications'!$C$32:I32)</f>
        <v>158</v>
      </c>
      <c r="E29" s="14">
        <f>'[1]Waiting Times 1st Cons'!$I$32</f>
        <v>59</v>
      </c>
      <c r="F29" s="14">
        <f>'[1]Number Waiting Priority Apps'!$I$32</f>
        <v>4</v>
      </c>
      <c r="G29" s="14">
        <f>'[1]Numbers Waiting 1st Cons'!$I$32</f>
        <v>121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Held'!$C32:$I32)</f>
        <v>101</v>
      </c>
      <c r="K29" s="16">
        <f>'[1]Number of 2nd Cons Apps Held'!$I$32</f>
        <v>0</v>
      </c>
      <c r="L29" s="16">
        <f>SUM('[1]Number of Priority Apps Held'!$C32:$I32)</f>
        <v>49</v>
      </c>
      <c r="M29" s="17">
        <f>SUM('[1]District Court Family'!$C32:$I32)+SUM('[1]District Court Family Appeals'!$C32:$I32)</f>
        <v>23</v>
      </c>
      <c r="N29" s="17">
        <f>SUM('[1]CC Jud Sep &amp; Div'!$C32:$I32)</f>
        <v>11</v>
      </c>
      <c r="O29" s="41">
        <f>SUM([1]ADMCA!$C$32:I32)</f>
        <v>0</v>
      </c>
    </row>
    <row r="30" spans="1:15" s="5" customFormat="1" ht="15" x14ac:dyDescent="0.2">
      <c r="A30" s="12" t="s">
        <v>31</v>
      </c>
      <c r="B30" s="48">
        <v>13.3</v>
      </c>
      <c r="C30" s="13">
        <f>'[1]Total Applications'!$I$33+'[1]Total Applications'!$I$34</f>
        <v>562</v>
      </c>
      <c r="D30" s="13">
        <f>SUM('[1]Total Applications'!$C$33:I34)</f>
        <v>4284</v>
      </c>
      <c r="E30" s="14">
        <f>'[1]Waiting Times 1st Cons'!$I$33</f>
        <v>13</v>
      </c>
      <c r="F30" s="14">
        <f>'[1]Number Waiting Priority Apps'!$I$33</f>
        <v>1</v>
      </c>
      <c r="G30" s="14">
        <f>'[1]Numbers Waiting 1st Cons'!$I$33</f>
        <v>47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Held'!$C33:I34)</f>
        <v>571</v>
      </c>
      <c r="K30" s="16">
        <f>'[1]Number of 2nd Cons Apps Held'!$I$34+'[1]Number of 2nd Cons Apps Held'!$I$35</f>
        <v>0</v>
      </c>
      <c r="L30" s="16">
        <f>SUM('[1]Number of Priority Apps Held'!$C33:$I34)</f>
        <v>482</v>
      </c>
      <c r="M30" s="17">
        <f>SUM('[1]District Court Family Appeals'!$C$33:$I34)+SUM('[1]District Court Family'!$C33:$I34)</f>
        <v>45</v>
      </c>
      <c r="N30" s="17">
        <f>SUM('[1]CC Jud Sep &amp; Div'!$C33:$I34)</f>
        <v>0</v>
      </c>
      <c r="O30" s="34">
        <f>SUM([1]ADMCA!$C$33:I33)</f>
        <v>14</v>
      </c>
    </row>
    <row r="31" spans="1:15" s="5" customFormat="1" ht="15" x14ac:dyDescent="0.2">
      <c r="A31" s="12" t="s">
        <v>32</v>
      </c>
      <c r="B31" s="48">
        <v>2</v>
      </c>
      <c r="C31" s="13">
        <f>'[1]Total Applications'!$I$35</f>
        <v>17</v>
      </c>
      <c r="D31" s="13">
        <f>SUM('[1]Total Applications'!$C$35:I35)</f>
        <v>192</v>
      </c>
      <c r="E31" s="14">
        <f>'[1]Waiting Times 1st Cons'!$I$35</f>
        <v>17</v>
      </c>
      <c r="F31" s="14">
        <f>'[1]Number Waiting Priority Apps'!$I$35</f>
        <v>1</v>
      </c>
      <c r="G31" s="14">
        <f>'[1]Numbers Waiting 1st Cons'!$I$35</f>
        <v>51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Held'!$C35:$I35)</f>
        <v>40</v>
      </c>
      <c r="K31" s="16">
        <f>'[1]Number of 2nd Cons Apps Held'!$I$36</f>
        <v>0</v>
      </c>
      <c r="L31" s="16">
        <f>SUM('[1]Number of Priority Apps Held'!$C35:$I35)</f>
        <v>11</v>
      </c>
      <c r="M31" s="17">
        <f>SUM('[1]District Court Family'!$C35:$I35)+SUM('[1]District Court Family Appeals'!$C35:$I35)</f>
        <v>29</v>
      </c>
      <c r="N31" s="17">
        <f>SUM('[1]CC Jud Sep &amp; Div'!$C35:$I35)</f>
        <v>32</v>
      </c>
      <c r="O31" s="40">
        <f>SUM([1]ADMCA!$C$35:I35)</f>
        <v>57</v>
      </c>
    </row>
    <row r="32" spans="1:15" s="5" customFormat="1" ht="15" x14ac:dyDescent="0.2">
      <c r="A32" s="12" t="s">
        <v>33</v>
      </c>
      <c r="B32" s="48">
        <v>4.3</v>
      </c>
      <c r="C32" s="13">
        <f>'[1]Total Applications'!$I$36</f>
        <v>44</v>
      </c>
      <c r="D32" s="13">
        <f>SUM('[1]Total Applications'!$C$36:I36)</f>
        <v>378</v>
      </c>
      <c r="E32" s="14">
        <f>'[1]Waiting Times 1st Cons'!$I$36</f>
        <v>10</v>
      </c>
      <c r="F32" s="14">
        <f>'[1]Number Waiting Priority Apps'!$I$36</f>
        <v>6</v>
      </c>
      <c r="G32" s="14">
        <f>'[1]Numbers Waiting 1st Cons'!$I$36</f>
        <v>42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Held'!$C36:$I36)</f>
        <v>144</v>
      </c>
      <c r="K32" s="16">
        <f>'[1]Number of 2nd Cons Apps Held'!$I$36</f>
        <v>0</v>
      </c>
      <c r="L32" s="16">
        <f>SUM('[1]Number of Priority Apps Held'!$C36:$I36)</f>
        <v>52</v>
      </c>
      <c r="M32" s="17">
        <f>SUM('[1]District Court Family'!$C36:$I36)+SUM('[1]District Court Family Appeals'!$C36:$I36)</f>
        <v>169</v>
      </c>
      <c r="N32" s="17">
        <f>SUM('[1]CC Jud Sep &amp; Div'!$C36:$I36)</f>
        <v>0</v>
      </c>
      <c r="O32" s="41">
        <f>SUM([1]ADMCA!$C$36:I36)</f>
        <v>0</v>
      </c>
    </row>
    <row r="33" spans="1:15" s="5" customFormat="1" ht="15" x14ac:dyDescent="0.2">
      <c r="A33" s="12" t="s">
        <v>34</v>
      </c>
      <c r="B33" s="48">
        <v>1</v>
      </c>
      <c r="C33" s="13">
        <f>'[1]Total Applications'!$I$37</f>
        <v>17</v>
      </c>
      <c r="D33" s="13">
        <f>SUM('[1]Total Applications'!$C$37:I37)</f>
        <v>124</v>
      </c>
      <c r="E33" s="14">
        <f>'[1]Waiting Times 1st Cons'!$I$37</f>
        <v>10</v>
      </c>
      <c r="F33" s="14">
        <f>'[1]Number Waiting Priority Apps'!$I$37</f>
        <v>0</v>
      </c>
      <c r="G33" s="14">
        <f>'[1]Numbers Waiting 1st Cons'!$I$37</f>
        <v>16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Held'!$C37:$I37)</f>
        <v>33</v>
      </c>
      <c r="K33" s="16">
        <f>'[1]Number of 2nd Cons Apps Held'!$I$37</f>
        <v>0</v>
      </c>
      <c r="L33" s="16">
        <f>SUM('[1]Number of Priority Apps Held'!$C37:$I37)</f>
        <v>2</v>
      </c>
      <c r="M33" s="17">
        <f>SUM('[1]District Court Family'!$C37:$I37)+SUM('[1]District Court Family Appeals'!$C37:$I37)</f>
        <v>63</v>
      </c>
      <c r="N33" s="17">
        <f>SUM('[1]CC Jud Sep &amp; Div'!$C37:$I37)</f>
        <v>0</v>
      </c>
      <c r="O33" s="41">
        <f>SUM([1]ADMCA!$C$37:I37)</f>
        <v>0</v>
      </c>
    </row>
    <row r="34" spans="1:15" s="5" customFormat="1" ht="15" x14ac:dyDescent="0.2">
      <c r="A34" s="12" t="s">
        <v>35</v>
      </c>
      <c r="B34" s="48">
        <v>2</v>
      </c>
      <c r="C34" s="13">
        <f>'[1]Total Applications'!$I$38</f>
        <v>59</v>
      </c>
      <c r="D34" s="13">
        <f>SUM('[1]Total Applications'!$C$38:I38)</f>
        <v>301</v>
      </c>
      <c r="E34" s="14">
        <f>'[1]Waiting Times 1st Cons'!$I$38</f>
        <v>30</v>
      </c>
      <c r="F34" s="14">
        <f>'[1]Number Waiting Priority Apps'!$I$38</f>
        <v>4</v>
      </c>
      <c r="G34" s="14">
        <f>'[1]Numbers Waiting 1st Cons'!$I$38</f>
        <v>52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Held'!$C38:$I38)</f>
        <v>43</v>
      </c>
      <c r="K34" s="16">
        <f>'[1]Number of 2nd Cons Apps Held'!$I$38</f>
        <v>0</v>
      </c>
      <c r="L34" s="16">
        <f>SUM('[1]Number of Priority Apps Held'!$C38:$I38)</f>
        <v>14</v>
      </c>
      <c r="M34" s="17">
        <f>SUM('[1]District Court Family'!$C38:$I38)+SUM('[1]District Court Family Appeals'!$C38:$I38)</f>
        <v>143</v>
      </c>
      <c r="N34" s="17">
        <f>SUM('[1]CC Jud Sep &amp; Div'!$C38:$I38)</f>
        <v>6</v>
      </c>
      <c r="O34" s="34">
        <f>SUM([1]ADMCA!$C$38:I38)</f>
        <v>34</v>
      </c>
    </row>
    <row r="35" spans="1:15" s="5" customFormat="1" ht="15" x14ac:dyDescent="0.2">
      <c r="A35" s="12" t="s">
        <v>36</v>
      </c>
      <c r="B35" s="48">
        <v>2.4</v>
      </c>
      <c r="C35" s="13">
        <f>'[1]Total Applications'!$I$39</f>
        <v>39</v>
      </c>
      <c r="D35" s="13">
        <f>SUM('[1]Total Applications'!$C$39:I39)</f>
        <v>292</v>
      </c>
      <c r="E35" s="14">
        <f>'[1]Waiting Times 1st Cons'!$I$39</f>
        <v>21</v>
      </c>
      <c r="F35" s="14">
        <f>'[1]Number Waiting Priority Apps'!$I$39</f>
        <v>2</v>
      </c>
      <c r="G35" s="14">
        <f>'[1]Numbers Waiting 1st Cons'!$I$39</f>
        <v>52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Held'!$C39:$I39)</f>
        <v>52</v>
      </c>
      <c r="K35" s="16">
        <f>'[1]Number of 2nd Cons Apps Held'!$I$39</f>
        <v>0</v>
      </c>
      <c r="L35" s="16">
        <f>SUM('[1]Number of Priority Apps Held'!$C39:$I39)</f>
        <v>21</v>
      </c>
      <c r="M35" s="17">
        <f>SUM('[1]District Court Family'!$C39:$I39)+SUM('[1]District Court Family Appeals'!$C39:$I39)</f>
        <v>121</v>
      </c>
      <c r="N35" s="17">
        <f>SUM('[1]CC Jud Sep &amp; Div'!$C39:$I39)</f>
        <v>0</v>
      </c>
      <c r="O35" s="33">
        <f>SUM([1]ADMCA!$C$39:I39)</f>
        <v>38</v>
      </c>
    </row>
    <row r="36" spans="1:15" s="5" customFormat="1" ht="15.75" thickBot="1" x14ac:dyDescent="0.25">
      <c r="A36" s="18" t="s">
        <v>37</v>
      </c>
      <c r="B36" s="49">
        <v>4.0999999999999996</v>
      </c>
      <c r="C36" s="37">
        <f>'[1]Total Applications'!$I$40</f>
        <v>37</v>
      </c>
      <c r="D36" s="37">
        <f>SUM('[1]Total Applications'!$C$40:I40)</f>
        <v>311</v>
      </c>
      <c r="E36" s="38">
        <f>'[1]Waiting Times 1st Cons'!$I$40</f>
        <v>9</v>
      </c>
      <c r="F36" s="38">
        <f>'[1]Number Waiting Priority Apps'!$I$40</f>
        <v>6</v>
      </c>
      <c r="G36" s="38">
        <f>'[1]Numbers Waiting 1st Cons'!$I$40</f>
        <v>19</v>
      </c>
      <c r="H36" s="20">
        <f>'[1]Waiting Times 2nd Cons'!$F40</f>
        <v>0</v>
      </c>
      <c r="I36" s="20">
        <f>'[1]Numbers Waiting 2nd Cons'!$F40</f>
        <v>0</v>
      </c>
      <c r="J36" s="31">
        <f>SUM('[1]Number of 1st Cons Apps Held'!$C40:$I40)</f>
        <v>74</v>
      </c>
      <c r="K36" s="31">
        <f>'[1]Number of 2nd Cons Apps Held'!$I$40</f>
        <v>0</v>
      </c>
      <c r="L36" s="31">
        <f>SUM('[1]Number of Priority Apps Held'!$C40:$I40)</f>
        <v>30</v>
      </c>
      <c r="M36" s="32">
        <f>SUM('[1]District Court Family'!$C40:$I40)+SUM('[1]District Court Family Appeals'!$C40:$I40)</f>
        <v>140</v>
      </c>
      <c r="N36" s="32">
        <f>SUM('[1]CC Jud Sep &amp; Div'!$C40:$I40)</f>
        <v>0</v>
      </c>
      <c r="O36" s="33">
        <f>SUM([1]ADMCA!$C$40:I40)</f>
        <v>51</v>
      </c>
    </row>
    <row r="37" spans="1:15" ht="13.5" thickTop="1" x14ac:dyDescent="0.2">
      <c r="O37" s="42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2025-08-13T13:36:34Z</cp:lastPrinted>
  <dcterms:created xsi:type="dcterms:W3CDTF">2018-02-09T11:30:37Z</dcterms:created>
  <dcterms:modified xsi:type="dcterms:W3CDTF">2025-08-13T13:37:51Z</dcterms:modified>
</cp:coreProperties>
</file>