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July\"/>
    </mc:Choice>
  </mc:AlternateContent>
  <xr:revisionPtr revIDLastSave="0" documentId="13_ncr:1_{EEB5646F-9E5C-4869-8BE3-5D79D5FEF0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/>
  <c r="M40" i="1" a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M39" i="1" a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M38" i="1" a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M37" i="1" a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M36" i="1" a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M35" i="1" a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M34" i="1" a="1"/>
  <c r="L34" i="1"/>
  <c r="K34" i="1"/>
  <c r="J34" i="1"/>
  <c r="I34" i="1"/>
  <c r="H34" i="1"/>
  <c r="G34" i="1"/>
  <c r="F34" i="1"/>
  <c r="E34" i="1"/>
  <c r="D34" i="1"/>
  <c r="C34" i="1"/>
  <c r="O33" i="1"/>
  <c r="N33" i="1"/>
  <c r="M33" i="1"/>
  <c r="M33" i="1" a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M32" i="1" a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M31" i="1" a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M30" i="1" a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M29" i="1" a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M28" i="1" a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M27" i="1" a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M26" i="1" a="1"/>
  <c r="L26" i="1"/>
  <c r="K26" i="1"/>
  <c r="J26" i="1"/>
  <c r="G26" i="1"/>
  <c r="F26" i="1"/>
  <c r="E26" i="1"/>
  <c r="D26" i="1"/>
  <c r="C26" i="1"/>
  <c r="O25" i="1"/>
  <c r="N25" i="1"/>
  <c r="M25" i="1"/>
  <c r="M25" i="1" a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<sst xmlns="http://schemas.openxmlformats.org/spreadsheetml/2006/main" count="57" uniqueCount="54">
  <si>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</si>
  <si>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31st July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</si>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</sst>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5" xfId="0" applyFont="1" applyFill="1" applyBorder="1" applyAlignment="1" applyProtection="1">
      <alignment horizontal="center" vertical="top" readingOrder="1"/>
      <protection locked="0"/>
    </xf>
    <xf numFmtId="0" fontId="5" fillId="2" borderId="6" xfId="0" applyFont="1" applyFill="1" applyBorder="1" applyAlignment="1" applyProtection="1">
      <alignment horizontal="center" vertical="top" wrapText="1" readingOrder="1"/>
      <protection locked="0"/>
    </xf>
    <xf numFmtId="0" fontId="5" fillId="3" borderId="6" xfId="0" applyFont="1" applyFill="1" applyBorder="1" applyAlignment="1" applyProtection="1">
      <alignment horizontal="center" vertical="top" wrapText="1" readingOrder="1"/>
      <protection locked="0"/>
    </xf>
    <xf numFmtId="0" fontId="5" fillId="4" borderId="6" xfId="0" applyFont="1" applyFill="1" applyBorder="1" applyAlignment="1" applyProtection="1">
      <alignment horizontal="center" vertical="top" wrapText="1" readingOrder="1"/>
      <protection locked="0"/>
    </xf>
    <xf numFmtId="0" fontId="5" fillId="5" borderId="6" xfId="0" applyFont="1" applyFill="1" applyBorder="1" applyAlignment="1" applyProtection="1">
      <alignment horizontal="center" vertical="top" wrapText="1" readingOrder="1"/>
      <protection locked="0"/>
    </xf>
    <xf numFmtId="0" fontId="5" fillId="6" borderId="6" xfId="0" applyFont="1" applyFill="1" applyBorder="1" applyAlignment="1" applyProtection="1">
      <alignment horizontal="center" vertical="top" wrapText="1" readingOrder="1"/>
      <protection locked="0"/>
    </xf>
    <xf numFmtId="0" fontId="5" fillId="7" borderId="6" xfId="0" applyFont="1" applyFill="1" applyBorder="1" applyAlignment="1" applyProtection="1">
      <alignment horizontal="center" vertical="top" wrapText="1" readingOrder="1"/>
      <protection locked="0"/>
    </xf>
    <xf numFmtId="0" fontId="5" fillId="8" borderId="6" xfId="0" applyFont="1" applyFill="1" applyBorder="1" applyAlignment="1" applyProtection="1">
      <alignment horizontal="center" vertical="top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2" borderId="6" xfId="0" applyFont="1" applyFill="1" applyBorder="1" applyAlignment="1" applyProtection="1">
      <alignment horizontal="left" vertical="center" wrapText="1" indent="1" readingOrder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8" fillId="6" borderId="6" xfId="0" applyFont="1" applyFill="1" applyBorder="1" applyAlignment="1">
      <alignment horizontal="center"/>
    </xf>
    <xf numFmtId="0" fontId="7" fillId="7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top" wrapText="1" readingOrder="1"/>
      <protection locked="0"/>
    </xf>
    <xf numFmtId="0" fontId="7" fillId="8" borderId="6" xfId="0" applyFont="1" applyFill="1" applyBorder="1" applyAlignment="1" applyProtection="1">
      <alignment horizontal="center" vertical="top" wrapText="1" readingOrder="1"/>
      <protection locked="0"/>
    </xf>
    <xf numFmtId="0" fontId="7" fillId="2" borderId="6" xfId="0" applyFont="1" applyFill="1" applyBorder="1" applyAlignment="1" applyProtection="1">
      <alignment horizontal="left" vertical="top" wrapText="1" indent="1" readingOrder="1"/>
      <protection locked="0"/>
    </xf>
    <xf numFmtId="164" fontId="7" fillId="3" borderId="6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4" borderId="6" xfId="0" applyFont="1" applyFill="1" applyBorder="1" applyAlignment="1" applyProtection="1">
      <alignment horizontal="center" vertical="center" wrapText="1" readingOrder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8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 wrapText="1" readingOrder="1"/>
      <protection locked="0"/>
    </xf>
    <xf numFmtId="0" fontId="7" fillId="8" borderId="6" xfId="0" applyFont="1" applyFill="1" applyBorder="1" applyAlignment="1" applyProtection="1">
      <alignment horizontal="center" vertical="center" wrapText="1" readingOrder="1"/>
      <protection locked="0"/>
    </xf>
    <xf numFmtId="0" fontId="9" fillId="8" borderId="7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  <cell r="H4">
            <v>36</v>
          </cell>
          <cell r="I4">
            <v>30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  <cell r="H5">
            <v>30</v>
          </cell>
          <cell r="I5">
            <v>26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  <cell r="H6">
            <v>10</v>
          </cell>
          <cell r="I6">
            <v>14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  <cell r="H7">
            <v>27</v>
          </cell>
          <cell r="I7">
            <v>25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  <cell r="H8">
            <v>25</v>
          </cell>
          <cell r="I8">
            <v>10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  <cell r="H9">
            <v>13</v>
          </cell>
          <cell r="I9">
            <v>12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  <cell r="H10">
            <v>16</v>
          </cell>
          <cell r="I10">
            <v>26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  <cell r="H11">
            <v>34</v>
          </cell>
          <cell r="I11">
            <v>46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  <cell r="H12">
            <v>66</v>
          </cell>
          <cell r="I12">
            <v>53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  <cell r="H13">
            <v>271</v>
          </cell>
          <cell r="I13">
            <v>273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  <cell r="H14">
            <v>43</v>
          </cell>
          <cell r="I14">
            <v>20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  <cell r="H15">
            <v>40</v>
          </cell>
          <cell r="I15">
            <v>44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  <cell r="H16">
            <v>56</v>
          </cell>
          <cell r="I16">
            <v>47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  <cell r="H17">
            <v>118</v>
          </cell>
          <cell r="I17">
            <v>237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  <cell r="H18">
            <v>14</v>
          </cell>
          <cell r="I18">
            <v>21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  <cell r="H19">
            <v>35</v>
          </cell>
          <cell r="I19">
            <v>42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  <cell r="H20">
            <v>51</v>
          </cell>
          <cell r="I20">
            <v>41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  <cell r="H21">
            <v>78</v>
          </cell>
          <cell r="I21">
            <v>83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  <cell r="H22">
            <v>34</v>
          </cell>
          <cell r="I22">
            <v>42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  <cell r="G23">
            <v>48</v>
          </cell>
          <cell r="H23">
            <v>59</v>
          </cell>
          <cell r="I23">
            <v>54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  <cell r="H24">
            <v>17</v>
          </cell>
          <cell r="I24">
            <v>9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  <cell r="H25">
            <v>22</v>
          </cell>
          <cell r="I25">
            <v>19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  <cell r="H26">
            <v>38</v>
          </cell>
          <cell r="I26">
            <v>27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  <cell r="H27">
            <v>38</v>
          </cell>
          <cell r="I27">
            <v>48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  <cell r="H28">
            <v>23</v>
          </cell>
          <cell r="I28">
            <v>35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  <cell r="H29">
            <v>27</v>
          </cell>
          <cell r="I29">
            <v>27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  <cell r="H30">
            <v>37</v>
          </cell>
          <cell r="I30">
            <v>32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  <cell r="H31">
            <v>13</v>
          </cell>
          <cell r="I31">
            <v>23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  <cell r="H32">
            <v>48</v>
          </cell>
          <cell r="I32">
            <v>34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  <cell r="H33">
            <v>690</v>
          </cell>
          <cell r="I33">
            <v>782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  <cell r="H34">
            <v>13</v>
          </cell>
          <cell r="I34">
            <v>11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  <cell r="H35">
            <v>48</v>
          </cell>
          <cell r="I35">
            <v>42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  <cell r="H36">
            <v>22</v>
          </cell>
          <cell r="I36">
            <v>18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  <cell r="H37">
            <v>35</v>
          </cell>
          <cell r="I37">
            <v>32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  <cell r="H38">
            <v>30</v>
          </cell>
          <cell r="I38">
            <v>35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  <cell r="H39">
            <v>42</v>
          </cell>
          <cell r="I39">
            <v>27</v>
          </cell>
        </row>
      </sheetData>
      <sheetData sheetId="3">
        <row r="4">
          <cell r="I4">
            <v>14</v>
          </cell>
        </row>
        <row r="5">
          <cell r="I5">
            <v>37</v>
          </cell>
        </row>
        <row r="6">
          <cell r="I6">
            <v>9</v>
          </cell>
        </row>
        <row r="7">
          <cell r="I7">
            <v>52</v>
          </cell>
        </row>
        <row r="8">
          <cell r="I8">
            <v>26</v>
          </cell>
        </row>
        <row r="9">
          <cell r="I9">
            <v>0</v>
          </cell>
        </row>
        <row r="10">
          <cell r="I10">
            <v>22</v>
          </cell>
        </row>
        <row r="11">
          <cell r="I11">
            <v>16</v>
          </cell>
        </row>
        <row r="12">
          <cell r="I12">
            <v>18</v>
          </cell>
        </row>
        <row r="13">
          <cell r="I13">
            <v>0</v>
          </cell>
        </row>
        <row r="14">
          <cell r="I14">
            <v>14</v>
          </cell>
        </row>
        <row r="15">
          <cell r="I15">
            <v>28</v>
          </cell>
        </row>
        <row r="16">
          <cell r="I16">
            <v>38</v>
          </cell>
        </row>
        <row r="17">
          <cell r="I17">
            <v>17</v>
          </cell>
        </row>
        <row r="18">
          <cell r="I18">
            <v>44</v>
          </cell>
        </row>
        <row r="19">
          <cell r="I19">
            <v>8</v>
          </cell>
        </row>
        <row r="20">
          <cell r="I20">
            <v>4</v>
          </cell>
        </row>
        <row r="21">
          <cell r="I21">
            <v>35</v>
          </cell>
        </row>
        <row r="22">
          <cell r="I22">
            <v>20</v>
          </cell>
        </row>
        <row r="23">
          <cell r="I23">
            <v>22</v>
          </cell>
        </row>
        <row r="25">
          <cell r="I25">
            <v>12</v>
          </cell>
        </row>
        <row r="26">
          <cell r="I26">
            <v>0</v>
          </cell>
        </row>
        <row r="27">
          <cell r="I27">
            <v>62</v>
          </cell>
        </row>
        <row r="28">
          <cell r="I28">
            <v>21</v>
          </cell>
        </row>
        <row r="29">
          <cell r="I29">
            <v>8</v>
          </cell>
        </row>
        <row r="30">
          <cell r="I30">
            <v>33</v>
          </cell>
        </row>
        <row r="31">
          <cell r="I31">
            <v>64</v>
          </cell>
        </row>
        <row r="32">
          <cell r="I32">
            <v>44</v>
          </cell>
        </row>
        <row r="33">
          <cell r="I33">
            <v>0</v>
          </cell>
        </row>
        <row r="34">
          <cell r="I34">
            <v>42</v>
          </cell>
        </row>
        <row r="35">
          <cell r="I35">
            <v>15</v>
          </cell>
        </row>
        <row r="36">
          <cell r="I36">
            <v>12</v>
          </cell>
        </row>
        <row r="37">
          <cell r="I37">
            <v>23</v>
          </cell>
        </row>
        <row r="38">
          <cell r="I38">
            <v>15</v>
          </cell>
        </row>
        <row r="39">
          <cell r="I39">
            <v>29</v>
          </cell>
        </row>
      </sheetData>
      <sheetData sheetId="4">
        <row r="4">
          <cell r="I4">
            <v>7</v>
          </cell>
        </row>
        <row r="5">
          <cell r="I5">
            <v>1</v>
          </cell>
        </row>
        <row r="6">
          <cell r="I6">
            <v>1</v>
          </cell>
        </row>
        <row r="7">
          <cell r="I7">
            <v>3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5</v>
          </cell>
        </row>
        <row r="11">
          <cell r="I11">
            <v>2</v>
          </cell>
        </row>
        <row r="12">
          <cell r="I12">
            <v>14</v>
          </cell>
        </row>
        <row r="13">
          <cell r="I13">
            <v>0</v>
          </cell>
        </row>
        <row r="14">
          <cell r="I14">
            <v>3</v>
          </cell>
        </row>
        <row r="15">
          <cell r="I15">
            <v>12</v>
          </cell>
        </row>
        <row r="16">
          <cell r="I16">
            <v>10</v>
          </cell>
        </row>
        <row r="17">
          <cell r="I17">
            <v>5</v>
          </cell>
        </row>
        <row r="18">
          <cell r="I18">
            <v>22</v>
          </cell>
        </row>
        <row r="19">
          <cell r="I19">
            <v>6</v>
          </cell>
        </row>
        <row r="20">
          <cell r="I20">
            <v>0</v>
          </cell>
        </row>
        <row r="21">
          <cell r="I21">
            <v>20</v>
          </cell>
        </row>
        <row r="22">
          <cell r="I22">
            <v>6</v>
          </cell>
        </row>
        <row r="23">
          <cell r="I23">
            <v>2</v>
          </cell>
        </row>
        <row r="24">
          <cell r="I24">
            <v>3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10</v>
          </cell>
        </row>
        <row r="28">
          <cell r="I28">
            <v>14</v>
          </cell>
        </row>
        <row r="29">
          <cell r="I29">
            <v>1</v>
          </cell>
        </row>
        <row r="30">
          <cell r="I30">
            <v>4</v>
          </cell>
        </row>
        <row r="31">
          <cell r="I31">
            <v>3</v>
          </cell>
        </row>
        <row r="32">
          <cell r="I32">
            <v>7</v>
          </cell>
        </row>
        <row r="33">
          <cell r="I33">
            <v>0</v>
          </cell>
        </row>
        <row r="34">
          <cell r="I34">
            <v>7</v>
          </cell>
        </row>
        <row r="35">
          <cell r="I35">
            <v>8</v>
          </cell>
        </row>
        <row r="36">
          <cell r="I36">
            <v>0</v>
          </cell>
        </row>
        <row r="37">
          <cell r="I37">
            <v>4</v>
          </cell>
        </row>
        <row r="38">
          <cell r="I38">
            <v>0</v>
          </cell>
        </row>
        <row r="39">
          <cell r="I39">
            <v>8</v>
          </cell>
        </row>
      </sheetData>
      <sheetData sheetId="5">
        <row r="4">
          <cell r="I4">
            <v>48</v>
          </cell>
        </row>
        <row r="5">
          <cell r="I5">
            <v>51</v>
          </cell>
        </row>
        <row r="6">
          <cell r="I6">
            <v>7</v>
          </cell>
        </row>
        <row r="7">
          <cell r="I7">
            <v>115</v>
          </cell>
        </row>
        <row r="8">
          <cell r="I8">
            <v>33</v>
          </cell>
        </row>
        <row r="9">
          <cell r="I9">
            <v>0</v>
          </cell>
        </row>
        <row r="10">
          <cell r="I10">
            <v>42</v>
          </cell>
        </row>
        <row r="11">
          <cell r="I11">
            <v>25</v>
          </cell>
        </row>
        <row r="12">
          <cell r="I12">
            <v>73</v>
          </cell>
        </row>
        <row r="13">
          <cell r="I13">
            <v>0</v>
          </cell>
        </row>
        <row r="14">
          <cell r="I14">
            <v>22</v>
          </cell>
        </row>
        <row r="15">
          <cell r="I15">
            <v>68</v>
          </cell>
        </row>
        <row r="16">
          <cell r="I16">
            <v>40</v>
          </cell>
        </row>
        <row r="17">
          <cell r="I17">
            <v>23</v>
          </cell>
        </row>
        <row r="18">
          <cell r="I18">
            <v>104</v>
          </cell>
        </row>
        <row r="19">
          <cell r="I19">
            <v>23</v>
          </cell>
        </row>
        <row r="20">
          <cell r="I20">
            <v>19</v>
          </cell>
        </row>
        <row r="21">
          <cell r="I21">
            <v>117</v>
          </cell>
        </row>
        <row r="22">
          <cell r="I22">
            <v>44</v>
          </cell>
        </row>
        <row r="23">
          <cell r="I23">
            <v>3</v>
          </cell>
        </row>
        <row r="24">
          <cell r="I24">
            <v>12</v>
          </cell>
        </row>
        <row r="25">
          <cell r="I25">
            <v>6</v>
          </cell>
        </row>
        <row r="26">
          <cell r="I26">
            <v>0</v>
          </cell>
        </row>
        <row r="27">
          <cell r="I27">
            <v>127</v>
          </cell>
        </row>
        <row r="28">
          <cell r="I28">
            <v>56</v>
          </cell>
        </row>
        <row r="29">
          <cell r="I29">
            <v>10</v>
          </cell>
        </row>
        <row r="30">
          <cell r="I30">
            <v>38</v>
          </cell>
        </row>
        <row r="31">
          <cell r="I31">
            <v>100</v>
          </cell>
        </row>
        <row r="32">
          <cell r="I32">
            <v>126</v>
          </cell>
        </row>
        <row r="33">
          <cell r="I33">
            <v>0</v>
          </cell>
        </row>
        <row r="34">
          <cell r="I34">
            <v>64</v>
          </cell>
        </row>
        <row r="35">
          <cell r="I35">
            <v>39</v>
          </cell>
        </row>
        <row r="36">
          <cell r="I36">
            <v>15</v>
          </cell>
        </row>
        <row r="37">
          <cell r="I37">
            <v>41</v>
          </cell>
        </row>
        <row r="38">
          <cell r="I38">
            <v>16</v>
          </cell>
        </row>
        <row r="39">
          <cell r="I39">
            <v>54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  <cell r="G4">
            <v>6</v>
          </cell>
          <cell r="H4">
            <v>21</v>
          </cell>
          <cell r="I4">
            <v>12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  <cell r="G5">
            <v>9</v>
          </cell>
          <cell r="H5">
            <v>17</v>
          </cell>
          <cell r="I5">
            <v>10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  <cell r="G6">
            <v>33</v>
          </cell>
          <cell r="H6">
            <v>9</v>
          </cell>
          <cell r="I6">
            <v>19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  <cell r="G7">
            <v>11</v>
          </cell>
          <cell r="H7">
            <v>16</v>
          </cell>
          <cell r="I7">
            <v>8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  <cell r="G8">
            <v>9</v>
          </cell>
          <cell r="H8">
            <v>10</v>
          </cell>
          <cell r="I8">
            <v>3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  <cell r="G9">
            <v>10</v>
          </cell>
          <cell r="H9">
            <v>11</v>
          </cell>
          <cell r="I9">
            <v>8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  <cell r="G10">
            <v>4</v>
          </cell>
          <cell r="H10">
            <v>4</v>
          </cell>
          <cell r="I10">
            <v>16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  <cell r="G11">
            <v>21</v>
          </cell>
          <cell r="H11">
            <v>24</v>
          </cell>
          <cell r="I11">
            <v>32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  <cell r="G12">
            <v>29</v>
          </cell>
          <cell r="H12">
            <v>34</v>
          </cell>
          <cell r="I12">
            <v>37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  <cell r="G14">
            <v>7</v>
          </cell>
          <cell r="H14">
            <v>18</v>
          </cell>
          <cell r="I14">
            <v>12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  <cell r="G15">
            <v>15</v>
          </cell>
          <cell r="H15">
            <v>15</v>
          </cell>
          <cell r="I15">
            <v>5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  <cell r="G16">
            <v>23</v>
          </cell>
          <cell r="H16">
            <v>28</v>
          </cell>
          <cell r="I16">
            <v>38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  <cell r="G17">
            <v>58</v>
          </cell>
          <cell r="H17">
            <v>29</v>
          </cell>
          <cell r="I17">
            <v>13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  <cell r="G18">
            <v>23</v>
          </cell>
          <cell r="H18">
            <v>2</v>
          </cell>
          <cell r="I18">
            <v>0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  <cell r="G19">
            <v>14</v>
          </cell>
          <cell r="H19">
            <v>12</v>
          </cell>
          <cell r="I19">
            <v>15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  <cell r="G20">
            <v>17</v>
          </cell>
          <cell r="H20">
            <v>28</v>
          </cell>
          <cell r="I20">
            <v>20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  <cell r="G21">
            <v>18</v>
          </cell>
          <cell r="H21">
            <v>27</v>
          </cell>
          <cell r="I21">
            <v>12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  <cell r="G22">
            <v>17</v>
          </cell>
          <cell r="H22">
            <v>9</v>
          </cell>
          <cell r="I22">
            <v>10</v>
          </cell>
        </row>
        <row r="23">
          <cell r="C23">
            <v>11</v>
          </cell>
          <cell r="D23">
            <v>20</v>
          </cell>
          <cell r="E23">
            <v>11</v>
          </cell>
          <cell r="F23">
            <v>14</v>
          </cell>
          <cell r="G23">
            <v>25</v>
          </cell>
          <cell r="H23">
            <v>17</v>
          </cell>
          <cell r="I23">
            <v>15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  <cell r="G24">
            <v>0</v>
          </cell>
          <cell r="H24">
            <v>8</v>
          </cell>
          <cell r="I24">
            <v>5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  <cell r="G25">
            <v>3</v>
          </cell>
          <cell r="H25">
            <v>3</v>
          </cell>
          <cell r="I25">
            <v>8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  <cell r="G26">
            <v>13</v>
          </cell>
          <cell r="H26">
            <v>20</v>
          </cell>
          <cell r="I26">
            <v>13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1</v>
          </cell>
          <cell r="H27">
            <v>5</v>
          </cell>
          <cell r="I27">
            <v>6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  <cell r="G28">
            <v>10</v>
          </cell>
          <cell r="H28">
            <v>10</v>
          </cell>
          <cell r="I28">
            <v>16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  <cell r="G29">
            <v>11</v>
          </cell>
          <cell r="H29">
            <v>12</v>
          </cell>
          <cell r="I29">
            <v>11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  <cell r="G30">
            <v>9</v>
          </cell>
          <cell r="H30">
            <v>5</v>
          </cell>
          <cell r="I30">
            <v>6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  <cell r="G31">
            <v>13</v>
          </cell>
          <cell r="H31">
            <v>20</v>
          </cell>
          <cell r="I31">
            <v>19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  <cell r="G32">
            <v>19</v>
          </cell>
          <cell r="H32">
            <v>13</v>
          </cell>
          <cell r="I32">
            <v>5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  <cell r="G33">
            <v>69</v>
          </cell>
          <cell r="H33">
            <v>34</v>
          </cell>
          <cell r="I33">
            <v>26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  <cell r="G34">
            <v>9</v>
          </cell>
          <cell r="H34">
            <v>12</v>
          </cell>
          <cell r="I34">
            <v>0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  <cell r="G35">
            <v>20</v>
          </cell>
          <cell r="H35">
            <v>17</v>
          </cell>
          <cell r="I35">
            <v>21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  <cell r="G36">
            <v>1</v>
          </cell>
          <cell r="H36">
            <v>8</v>
          </cell>
          <cell r="I36">
            <v>2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  <cell r="G37">
            <v>11</v>
          </cell>
          <cell r="H37">
            <v>9</v>
          </cell>
          <cell r="I37">
            <v>5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  <cell r="G38">
            <v>21</v>
          </cell>
          <cell r="H38">
            <v>14</v>
          </cell>
          <cell r="I38">
            <v>5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6</v>
          </cell>
          <cell r="I39">
            <v>13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  <cell r="G4">
            <v>4</v>
          </cell>
          <cell r="H4">
            <v>9</v>
          </cell>
          <cell r="I4">
            <v>3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  <cell r="G5">
            <v>6</v>
          </cell>
          <cell r="H5">
            <v>3</v>
          </cell>
          <cell r="I5">
            <v>2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  <cell r="G6">
            <v>10</v>
          </cell>
          <cell r="H6">
            <v>0</v>
          </cell>
          <cell r="I6">
            <v>3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  <cell r="G7">
            <v>5</v>
          </cell>
          <cell r="H7">
            <v>5</v>
          </cell>
          <cell r="I7">
            <v>2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  <cell r="G8">
            <v>4</v>
          </cell>
          <cell r="H8">
            <v>4</v>
          </cell>
          <cell r="I8">
            <v>0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  <cell r="G9">
            <v>10</v>
          </cell>
          <cell r="H9">
            <v>7</v>
          </cell>
          <cell r="I9">
            <v>8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  <cell r="G10">
            <v>0</v>
          </cell>
          <cell r="H10">
            <v>0</v>
          </cell>
          <cell r="I10">
            <v>7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  <cell r="G11">
            <v>13</v>
          </cell>
          <cell r="H11">
            <v>10</v>
          </cell>
          <cell r="I11">
            <v>18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  <cell r="G12">
            <v>12</v>
          </cell>
          <cell r="H12">
            <v>25</v>
          </cell>
          <cell r="I12">
            <v>23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  <cell r="G14">
            <v>6</v>
          </cell>
          <cell r="H14">
            <v>10</v>
          </cell>
          <cell r="I14">
            <v>4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  <cell r="G15">
            <v>4</v>
          </cell>
          <cell r="H15">
            <v>4</v>
          </cell>
          <cell r="I15">
            <v>3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  <cell r="G16">
            <v>6</v>
          </cell>
          <cell r="H16">
            <v>8</v>
          </cell>
          <cell r="I16">
            <v>19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  <cell r="G17">
            <v>54</v>
          </cell>
          <cell r="H17">
            <v>23</v>
          </cell>
          <cell r="I17">
            <v>8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  <cell r="G18">
            <v>2</v>
          </cell>
          <cell r="H18">
            <v>1</v>
          </cell>
          <cell r="I18">
            <v>0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  <cell r="G19">
            <v>5</v>
          </cell>
          <cell r="H19">
            <v>2</v>
          </cell>
          <cell r="I19">
            <v>2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  <cell r="G20">
            <v>3</v>
          </cell>
          <cell r="H20">
            <v>15</v>
          </cell>
          <cell r="I20">
            <v>9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  <cell r="G21">
            <v>8</v>
          </cell>
          <cell r="H21">
            <v>7</v>
          </cell>
          <cell r="I21">
            <v>6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  <cell r="G22">
            <v>8</v>
          </cell>
          <cell r="H22">
            <v>4</v>
          </cell>
          <cell r="I22">
            <v>4</v>
          </cell>
        </row>
        <row r="23">
          <cell r="C23">
            <v>8</v>
          </cell>
          <cell r="D23">
            <v>14</v>
          </cell>
          <cell r="E23">
            <v>11</v>
          </cell>
          <cell r="F23">
            <v>13</v>
          </cell>
          <cell r="G23">
            <v>22</v>
          </cell>
          <cell r="H23">
            <v>11</v>
          </cell>
          <cell r="I23">
            <v>7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  <cell r="G24">
            <v>0</v>
          </cell>
          <cell r="H24">
            <v>2</v>
          </cell>
          <cell r="I24">
            <v>1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  <cell r="G25">
            <v>2</v>
          </cell>
          <cell r="H25">
            <v>2</v>
          </cell>
          <cell r="I25">
            <v>3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  <cell r="G26">
            <v>11</v>
          </cell>
          <cell r="H26">
            <v>11</v>
          </cell>
          <cell r="I26">
            <v>11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3</v>
          </cell>
          <cell r="I27">
            <v>1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  <cell r="G28">
            <v>7</v>
          </cell>
          <cell r="H28">
            <v>3</v>
          </cell>
          <cell r="I28">
            <v>3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  <cell r="G29">
            <v>5</v>
          </cell>
          <cell r="H29">
            <v>6</v>
          </cell>
          <cell r="I29">
            <v>1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  <cell r="G30">
            <v>6</v>
          </cell>
          <cell r="H30">
            <v>2</v>
          </cell>
          <cell r="I30">
            <v>0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  <cell r="G31">
            <v>5</v>
          </cell>
          <cell r="H31">
            <v>9</v>
          </cell>
          <cell r="I31">
            <v>9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  <cell r="G32">
            <v>12</v>
          </cell>
          <cell r="H32">
            <v>4</v>
          </cell>
          <cell r="I32">
            <v>2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  <cell r="G33">
            <v>69</v>
          </cell>
          <cell r="H33">
            <v>34</v>
          </cell>
          <cell r="I33">
            <v>26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  <cell r="G34">
            <v>1</v>
          </cell>
          <cell r="H34">
            <v>1</v>
          </cell>
          <cell r="I34">
            <v>0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  <cell r="G35">
            <v>5</v>
          </cell>
          <cell r="H35">
            <v>1</v>
          </cell>
          <cell r="I35">
            <v>9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1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  <cell r="G37">
            <v>1</v>
          </cell>
          <cell r="H37">
            <v>2</v>
          </cell>
          <cell r="I37">
            <v>2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  <cell r="G38">
            <v>4</v>
          </cell>
          <cell r="H38">
            <v>4</v>
          </cell>
          <cell r="I38">
            <v>0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1</v>
          </cell>
          <cell r="I39">
            <v>6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  <cell r="G4">
            <v>15</v>
          </cell>
          <cell r="H4">
            <v>11</v>
          </cell>
          <cell r="I4">
            <v>6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  <cell r="G5">
            <v>6</v>
          </cell>
          <cell r="H5">
            <v>12</v>
          </cell>
          <cell r="I5">
            <v>8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  <cell r="G6">
            <v>0</v>
          </cell>
          <cell r="H6">
            <v>5</v>
          </cell>
          <cell r="I6">
            <v>0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  <cell r="G7">
            <v>14</v>
          </cell>
          <cell r="H7">
            <v>10</v>
          </cell>
          <cell r="I7">
            <v>4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  <cell r="G8">
            <v>3</v>
          </cell>
          <cell r="H8">
            <v>11</v>
          </cell>
          <cell r="I8">
            <v>6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  <cell r="G10">
            <v>7</v>
          </cell>
          <cell r="H10">
            <v>3</v>
          </cell>
          <cell r="I10">
            <v>2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  <cell r="G11">
            <v>12</v>
          </cell>
          <cell r="H11">
            <v>15</v>
          </cell>
          <cell r="I11">
            <v>9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  <cell r="G12">
            <v>13</v>
          </cell>
          <cell r="H12">
            <v>7</v>
          </cell>
          <cell r="I12">
            <v>3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  <cell r="G13">
            <v>209</v>
          </cell>
          <cell r="H13">
            <v>217</v>
          </cell>
          <cell r="I13">
            <v>188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  <cell r="G14">
            <v>18</v>
          </cell>
          <cell r="H14">
            <v>20</v>
          </cell>
          <cell r="I14">
            <v>10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  <cell r="G15">
            <v>9</v>
          </cell>
          <cell r="H15">
            <v>10</v>
          </cell>
          <cell r="I15">
            <v>8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  <cell r="G16">
            <v>14</v>
          </cell>
          <cell r="H16">
            <v>27</v>
          </cell>
          <cell r="I16">
            <v>16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  <cell r="G17">
            <v>5</v>
          </cell>
          <cell r="H17">
            <v>3</v>
          </cell>
          <cell r="I17">
            <v>6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  <cell r="G18">
            <v>1</v>
          </cell>
          <cell r="H18">
            <v>0</v>
          </cell>
          <cell r="I18">
            <v>1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  <cell r="G19">
            <v>14</v>
          </cell>
          <cell r="H19">
            <v>24</v>
          </cell>
          <cell r="I19">
            <v>13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  <cell r="G20">
            <v>11</v>
          </cell>
          <cell r="H20">
            <v>17</v>
          </cell>
          <cell r="I20">
            <v>9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  <cell r="G21">
            <v>31</v>
          </cell>
          <cell r="H21">
            <v>33</v>
          </cell>
          <cell r="I21">
            <v>34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  <cell r="G22">
            <v>9</v>
          </cell>
          <cell r="H22">
            <v>13</v>
          </cell>
          <cell r="I22">
            <v>15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  <cell r="G25">
            <v>17</v>
          </cell>
          <cell r="H25">
            <v>25</v>
          </cell>
          <cell r="I25">
            <v>11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  <cell r="G27">
            <v>20</v>
          </cell>
          <cell r="H27">
            <v>20</v>
          </cell>
          <cell r="I27">
            <v>19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  <cell r="G28">
            <v>8</v>
          </cell>
          <cell r="H28">
            <v>9</v>
          </cell>
          <cell r="I28">
            <v>8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  <cell r="G29">
            <v>9</v>
          </cell>
          <cell r="H29">
            <v>4</v>
          </cell>
          <cell r="I29">
            <v>14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  <cell r="G30">
            <v>14</v>
          </cell>
          <cell r="H30">
            <v>20</v>
          </cell>
          <cell r="I30">
            <v>6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  <cell r="G31">
            <v>0</v>
          </cell>
          <cell r="H31">
            <v>1</v>
          </cell>
          <cell r="I31">
            <v>0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  <cell r="G32">
            <v>4</v>
          </cell>
          <cell r="H32">
            <v>3</v>
          </cell>
          <cell r="I32">
            <v>7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  <cell r="G35">
            <v>11</v>
          </cell>
          <cell r="H35">
            <v>28</v>
          </cell>
          <cell r="I35">
            <v>19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  <cell r="G36">
            <v>6</v>
          </cell>
          <cell r="H36">
            <v>14</v>
          </cell>
          <cell r="I36">
            <v>8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  <cell r="G37">
            <v>14</v>
          </cell>
          <cell r="H37">
            <v>14</v>
          </cell>
          <cell r="I37">
            <v>14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  <cell r="G38">
            <v>18</v>
          </cell>
          <cell r="H38">
            <v>10</v>
          </cell>
          <cell r="I38">
            <v>19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  <cell r="G39">
            <v>24</v>
          </cell>
          <cell r="H39">
            <v>20</v>
          </cell>
          <cell r="I39">
            <v>10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0</v>
          </cell>
          <cell r="I4">
            <v>0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  <cell r="I10">
            <v>2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  <cell r="G12">
            <v>1</v>
          </cell>
          <cell r="H12">
            <v>0</v>
          </cell>
          <cell r="I12">
            <v>1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  <cell r="G13">
            <v>11</v>
          </cell>
          <cell r="H13">
            <v>7</v>
          </cell>
          <cell r="I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2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  <cell r="I18">
            <v>2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  <cell r="G27">
            <v>2</v>
          </cell>
          <cell r="H27">
            <v>0</v>
          </cell>
          <cell r="I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  <cell r="G30">
            <v>0</v>
          </cell>
          <cell r="H30">
            <v>3</v>
          </cell>
          <cell r="I30">
            <v>2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  <cell r="G32">
            <v>9</v>
          </cell>
          <cell r="H32">
            <v>0</v>
          </cell>
          <cell r="I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</v>
          </cell>
          <cell r="H36">
            <v>0</v>
          </cell>
          <cell r="I36">
            <v>3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  <cell r="G37">
            <v>2</v>
          </cell>
          <cell r="H37">
            <v>2</v>
          </cell>
          <cell r="I37">
            <v>0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  <cell r="G38">
            <v>1</v>
          </cell>
          <cell r="H38">
            <v>3</v>
          </cell>
          <cell r="I38">
            <v>1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  <cell r="G5">
            <v>2</v>
          </cell>
          <cell r="H5">
            <v>2</v>
          </cell>
          <cell r="I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  <cell r="G18">
            <v>0</v>
          </cell>
          <cell r="H18">
            <v>0</v>
          </cell>
          <cell r="I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3</v>
          </cell>
          <cell r="I32">
            <v>8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  <cell r="G34">
            <v>6</v>
          </cell>
          <cell r="H34">
            <v>9</v>
          </cell>
          <cell r="I34">
            <v>2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1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>
            <v>0</v>
          </cell>
          <cell r="I4">
            <v>0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  <cell r="G5">
            <v>1</v>
          </cell>
          <cell r="H5">
            <v>10</v>
          </cell>
          <cell r="I5">
            <v>12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  <cell r="G6">
            <v>1</v>
          </cell>
          <cell r="H6">
            <v>2</v>
          </cell>
          <cell r="I6">
            <v>1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  <cell r="G7">
            <v>5</v>
          </cell>
          <cell r="H7">
            <v>4</v>
          </cell>
          <cell r="I7">
            <v>7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  <cell r="G12">
            <v>0</v>
          </cell>
          <cell r="H12">
            <v>1</v>
          </cell>
          <cell r="I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  <cell r="H14">
            <v>0</v>
          </cell>
          <cell r="I14">
            <v>1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  <cell r="G15">
            <v>3</v>
          </cell>
          <cell r="H15">
            <v>8</v>
          </cell>
          <cell r="I15">
            <v>4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2</v>
          </cell>
          <cell r="I16">
            <v>1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  <cell r="G19">
            <v>0</v>
          </cell>
          <cell r="H19">
            <v>3</v>
          </cell>
          <cell r="I19">
            <v>4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  <cell r="G20">
            <v>3</v>
          </cell>
          <cell r="H20">
            <v>4</v>
          </cell>
          <cell r="I20">
            <v>1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  <cell r="G21">
            <v>14</v>
          </cell>
          <cell r="H21">
            <v>6</v>
          </cell>
          <cell r="I21">
            <v>6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  <cell r="G23">
            <v>13</v>
          </cell>
          <cell r="H23">
            <v>0</v>
          </cell>
          <cell r="I23">
            <v>24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41</v>
          </cell>
          <cell r="I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  <cell r="G27">
            <v>7</v>
          </cell>
          <cell r="H27">
            <v>1</v>
          </cell>
          <cell r="I27">
            <v>8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  <cell r="G28">
            <v>4</v>
          </cell>
          <cell r="H28">
            <v>1</v>
          </cell>
          <cell r="I28">
            <v>4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  <cell r="G29">
            <v>5</v>
          </cell>
          <cell r="H29">
            <v>5</v>
          </cell>
          <cell r="I29">
            <v>8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  <cell r="G30">
            <v>1</v>
          </cell>
          <cell r="H30">
            <v>1</v>
          </cell>
          <cell r="I30">
            <v>1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  <cell r="G32">
            <v>2</v>
          </cell>
          <cell r="H32">
            <v>2</v>
          </cell>
          <cell r="I32">
            <v>2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  <cell r="G34">
            <v>1</v>
          </cell>
          <cell r="H34">
            <v>0</v>
          </cell>
          <cell r="I34">
            <v>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  <cell r="G37">
            <v>3</v>
          </cell>
          <cell r="H37">
            <v>0</v>
          </cell>
          <cell r="I37">
            <v>0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  <cell r="G38">
            <v>2</v>
          </cell>
          <cell r="H38">
            <v>0</v>
          </cell>
          <cell r="I38">
            <v>6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  <cell r="G39">
            <v>10</v>
          </cell>
          <cell r="H39">
            <v>2</v>
          </cell>
          <cell r="I39">
            <v>3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M9" sqref="M9"/>
    </sheetView>
  </sheetViews>
  <sheetFormatPr defaultRowHeight="14.5" x14ac:dyDescent="0.35"/>
  <cols>
    <col min="1" max="1" width="25.7265625" bestFit="1" customWidth="1"/>
    <col min="2" max="2" width="18.453125" bestFit="1" customWidth="1"/>
    <col min="3" max="5" width="17.26953125" customWidth="1"/>
    <col min="6" max="6" width="9.90625" customWidth="1"/>
    <col min="7" max="7" width="17.26953125" customWidth="1"/>
    <col min="8" max="9" width="0" hidden="1" customWidth="1"/>
    <col min="10" max="10" width="14.453125" customWidth="1"/>
    <col min="11" max="11" width="0" hidden="1" customWidth="1"/>
    <col min="12" max="12" width="14.7265625" customWidth="1"/>
    <col min="13" max="14" width="26.7265625" customWidth="1"/>
    <col min="15" max="15" width="25.36328125" customWidth="1"/>
  </cols>
  <sheetData>
    <row r="1" spans="1:15" ht="25.5" thickTop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5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ht="17.5" x14ac:dyDescent="0.35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9"/>
    </row>
    <row r="5" spans="1:15" ht="62" x14ac:dyDescent="0.35">
      <c r="A5" s="20" t="s">
        <v>8</v>
      </c>
      <c r="B5" s="21"/>
      <c r="C5" s="22" t="s">
        <v>9</v>
      </c>
      <c r="D5" s="22" t="s">
        <v>10</v>
      </c>
      <c r="E5" s="23" t="s">
        <v>11</v>
      </c>
      <c r="F5" s="23" t="s">
        <v>12</v>
      </c>
      <c r="G5" s="23" t="s">
        <v>13</v>
      </c>
      <c r="H5" s="24" t="s">
        <v>11</v>
      </c>
      <c r="I5" s="24" t="s">
        <v>13</v>
      </c>
      <c r="J5" s="25" t="s">
        <v>14</v>
      </c>
      <c r="K5" s="25" t="s">
        <v>15</v>
      </c>
      <c r="L5" s="25" t="s">
        <v>12</v>
      </c>
      <c r="M5" s="26" t="s">
        <v>16</v>
      </c>
      <c r="N5" s="26" t="s">
        <v>17</v>
      </c>
      <c r="O5" s="27" t="s">
        <v>18</v>
      </c>
    </row>
    <row r="6" spans="1:15" ht="15.5" x14ac:dyDescent="0.35">
      <c r="A6" s="28" t="s">
        <v>19</v>
      </c>
      <c r="B6" s="29">
        <v>3.6</v>
      </c>
      <c r="C6" s="30">
        <f>'[1]Total Applications'!$I$4</f>
        <v>30</v>
      </c>
      <c r="D6" s="30">
        <f>SUM('[1]Total Applications'!$C$4:$I$4)</f>
        <v>239</v>
      </c>
      <c r="E6" s="31">
        <f>'[1]Waiting Times 1st Cons'!$I$4</f>
        <v>14</v>
      </c>
      <c r="F6" s="31">
        <f>'[1]Number Waiting Priority Apps'!$I$4</f>
        <v>7</v>
      </c>
      <c r="G6" s="31">
        <f>'[1]Numbers Waiting 1st Cons'!$I$4</f>
        <v>48</v>
      </c>
      <c r="H6" s="32">
        <f>MAX('[2]Waiting Times 2nd Cons'!$F4:$F5)</f>
        <v>0</v>
      </c>
      <c r="I6" s="32">
        <f>SUM('[2]Numbers Waiting 1st Cons'!$F4:$F5)</f>
        <v>77</v>
      </c>
      <c r="J6" s="33">
        <f xml:space="preserve"> SUM('[1]Number of 1st Cons Apps Held'!$C$4:$I$4)</f>
        <v>81</v>
      </c>
      <c r="K6" s="33">
        <f>'[2]Number of 2nd Cons Apps Held'!$I$4+'[2]Number of 2nd Cons Apps Held'!$I$5</f>
        <v>0</v>
      </c>
      <c r="L6" s="33">
        <f>SUM('[1]Number of Priority Apps Held'!$C$4:$I$4)</f>
        <v>24</v>
      </c>
      <c r="M6" s="34" cm="1">
        <f t="array" ref="M6">SUM('[1]District Court Family'!$C$4:$I$4+'[1]District Court Family Appeals'!$C$4:$I$4)</f>
        <v>89</v>
      </c>
      <c r="N6" s="35">
        <f>SUM('[1]CC Jud Sep &amp; Div'!$C$4:$I$4)</f>
        <v>0</v>
      </c>
      <c r="O6" s="35">
        <f>SUM([1]ADMCA!$C$4:$I$4)</f>
        <v>1</v>
      </c>
    </row>
    <row r="7" spans="1:15" ht="15.5" x14ac:dyDescent="0.35">
      <c r="A7" s="28" t="s">
        <v>20</v>
      </c>
      <c r="B7" s="29">
        <v>3</v>
      </c>
      <c r="C7" s="30">
        <f>'[1]Total Applications'!$I$5</f>
        <v>26</v>
      </c>
      <c r="D7" s="30">
        <f>SUM('[1]Total Applications'!$C$5:$I$5)</f>
        <v>231</v>
      </c>
      <c r="E7" s="31">
        <f>'[1]Waiting Times 1st Cons'!$I$5</f>
        <v>37</v>
      </c>
      <c r="F7" s="31">
        <f>'[1]Number Waiting Priority Apps'!$I$5</f>
        <v>1</v>
      </c>
      <c r="G7" s="31">
        <f>'[1]Numbers Waiting 1st Cons'!$I$5</f>
        <v>51</v>
      </c>
      <c r="H7" s="32">
        <f>'[2]Waiting Times 2nd Cons'!$F5</f>
        <v>0</v>
      </c>
      <c r="I7" s="32">
        <f>'[2]Numbers Waiting 2nd Cons'!$F5</f>
        <v>0</v>
      </c>
      <c r="J7" s="33">
        <f>SUM('[1]Number of 1st Cons Apps Held'!$C$5:$I$5)</f>
        <v>90</v>
      </c>
      <c r="K7" s="33">
        <f>'[2]Number of 2nd Cons Apps Held'!$I$5</f>
        <v>0</v>
      </c>
      <c r="L7" s="33">
        <f>SUM('[1]Number of Priority Apps Held'!$C$5:$I$5)</f>
        <v>29</v>
      </c>
      <c r="M7" s="34" cm="1">
        <f t="array" ref="M7">SUM('[1]District Court Family'!$C$5:$I$5+'[1]District Court Family Appeals'!$C$5:$I$5)</f>
        <v>85</v>
      </c>
      <c r="N7" s="35">
        <f>SUM('[1]CC Jud Sep &amp; Div'!$C$5:$I$5)</f>
        <v>14</v>
      </c>
      <c r="O7" s="35">
        <f>SUM([1]ADMCA!$C$5:$I$5)</f>
        <v>45</v>
      </c>
    </row>
    <row r="8" spans="1:15" ht="15.5" x14ac:dyDescent="0.35">
      <c r="A8" s="28" t="s">
        <v>21</v>
      </c>
      <c r="B8" s="29">
        <v>3</v>
      </c>
      <c r="C8" s="30">
        <f>'[1]Total Applications'!$I$6</f>
        <v>14</v>
      </c>
      <c r="D8" s="30">
        <f>SUM('[1]Total Applications'!$C$6:$I$6)</f>
        <v>95</v>
      </c>
      <c r="E8" s="31">
        <f>'[1]Waiting Times 1st Cons'!$I$6</f>
        <v>9</v>
      </c>
      <c r="F8" s="31">
        <f>'[1]Number Waiting Priority Apps'!$I$6</f>
        <v>1</v>
      </c>
      <c r="G8" s="31">
        <f>'[1]Numbers Waiting 1st Cons'!$I$6</f>
        <v>7</v>
      </c>
      <c r="H8" s="32">
        <f>'[2]Waiting Times 2nd Cons'!$F6</f>
        <v>0</v>
      </c>
      <c r="I8" s="32">
        <f>'[2]Numbers Waiting 2nd Cons'!$F6</f>
        <v>0</v>
      </c>
      <c r="J8" s="33">
        <f>SUM('[1]Number of 1st Cons Apps Held'!$C$6:$I$6)</f>
        <v>105</v>
      </c>
      <c r="K8" s="33">
        <f>'[2]Number of 2nd Cons Apps Held'!$I$6</f>
        <v>0</v>
      </c>
      <c r="L8" s="33">
        <f>SUM('[1]Number of Priority Apps Held'!$C$6:$I$6)</f>
        <v>41</v>
      </c>
      <c r="M8" s="34" cm="1">
        <f t="array" ref="M8">SUM('[1]District Court Family'!$C$6:$I$6+'[1]District Court Family Appeals'!$C$6:$I$6)</f>
        <v>9</v>
      </c>
      <c r="N8" s="35">
        <f>SUM('[1]CC Jud Sep &amp; Div'!$C$6:$I$6)</f>
        <v>0</v>
      </c>
      <c r="O8" s="35">
        <f>SUM([1]ADMCA!$C$6:$I$6)</f>
        <v>10</v>
      </c>
    </row>
    <row r="9" spans="1:15" ht="15.5" x14ac:dyDescent="0.35">
      <c r="A9" s="28" t="s">
        <v>22</v>
      </c>
      <c r="B9" s="29">
        <v>2.75</v>
      </c>
      <c r="C9" s="30">
        <f>'[1]Total Applications'!$I$7</f>
        <v>25</v>
      </c>
      <c r="D9" s="30">
        <f>SUM('[1]Total Applications'!$C$7:$I$7)</f>
        <v>228</v>
      </c>
      <c r="E9" s="31">
        <f>'[1]Waiting Times 1st Cons'!$I$7</f>
        <v>52</v>
      </c>
      <c r="F9" s="31">
        <f>'[1]Number Waiting Priority Apps'!$I$7</f>
        <v>3</v>
      </c>
      <c r="G9" s="31">
        <f>'[1]Numbers Waiting 1st Cons'!$I$7</f>
        <v>115</v>
      </c>
      <c r="H9" s="32">
        <f>'[2]Waiting Times 2nd Cons'!$F7</f>
        <v>0</v>
      </c>
      <c r="I9" s="32">
        <f>'[2]Numbers Waiting 2nd Cons'!$F7</f>
        <v>0</v>
      </c>
      <c r="J9" s="33">
        <f>SUM('[1]Number of 1st Cons Apps Held'!$C$7:$I$7)</f>
        <v>117</v>
      </c>
      <c r="K9" s="33">
        <f>'[2]Number of 2nd Cons Apps Held'!$I$7</f>
        <v>0</v>
      </c>
      <c r="L9" s="33">
        <f>SUM('[1]Number of Priority Apps Held'!$C$7:$I$7)</f>
        <v>43</v>
      </c>
      <c r="M9" s="34" cm="1">
        <f t="array" ref="M9">SUM('[1]District Court Family'!$C$7:$I$7+'[1]District Court Family Appeals'!$C$7:$I$7)</f>
        <v>66</v>
      </c>
      <c r="N9" s="35">
        <f>SUM('[1]CC Jud Sep &amp; Div'!$C$7:$I$7)</f>
        <v>0</v>
      </c>
      <c r="O9" s="35">
        <f>SUM([1]ADMCA!$C$7:$I$7)</f>
        <v>33</v>
      </c>
    </row>
    <row r="10" spans="1:15" ht="15.5" x14ac:dyDescent="0.35">
      <c r="A10" s="28" t="s">
        <v>23</v>
      </c>
      <c r="B10" s="29">
        <v>1.75</v>
      </c>
      <c r="C10" s="30">
        <f>'[1]Total Applications'!$I$8</f>
        <v>10</v>
      </c>
      <c r="D10" s="30">
        <f>SUM('[1]Total Applications'!$C$8:$I$8)</f>
        <v>132</v>
      </c>
      <c r="E10" s="31">
        <f>'[1]Waiting Times 1st Cons'!$I$8</f>
        <v>26</v>
      </c>
      <c r="F10" s="31">
        <f>'[1]Number Waiting Priority Apps'!$I$8</f>
        <v>0</v>
      </c>
      <c r="G10" s="31">
        <f>'[1]Numbers Waiting 1st Cons'!$I$8</f>
        <v>33</v>
      </c>
      <c r="H10" s="32">
        <f>'[2]Waiting Times 2nd Cons'!$F8</f>
        <v>0</v>
      </c>
      <c r="I10" s="32">
        <f>'[2]Numbers Waiting 2nd Cons'!$F8</f>
        <v>0</v>
      </c>
      <c r="J10" s="33">
        <f>SUM('[1]Number of 1st Cons Apps Held'!$C$8:$I$8)</f>
        <v>49</v>
      </c>
      <c r="K10" s="33">
        <f>'[2]Number of 2nd Cons Apps Held'!$I$8</f>
        <v>0</v>
      </c>
      <c r="L10" s="33">
        <f>SUM('[1]Number of Priority Apps Held'!$C$8:$I$8)</f>
        <v>13</v>
      </c>
      <c r="M10" s="34" cm="1">
        <f t="array" ref="M10">SUM('[1]District Court Family'!$C$8:$I$8+'[1]District Court Family Appeals'!C$8:$I$8)</f>
        <v>56</v>
      </c>
      <c r="N10" s="35">
        <f>SUM('[1]CC Jud Sep &amp; Div'!$C$8:$I$8)</f>
        <v>1</v>
      </c>
      <c r="O10" s="35">
        <f>SUM([1]ADMCA!$C$8:$I$8)</f>
        <v>0</v>
      </c>
    </row>
    <row r="11" spans="1:15" ht="15.5" x14ac:dyDescent="0.35">
      <c r="A11" s="28" t="s">
        <v>24</v>
      </c>
      <c r="B11" s="29">
        <v>3</v>
      </c>
      <c r="C11" s="30">
        <f>'[1]Total Applications'!$I$9</f>
        <v>12</v>
      </c>
      <c r="D11" s="30">
        <f>SUM('[1]Total Applications'!$C$9:$I$9)</f>
        <v>92</v>
      </c>
      <c r="E11" s="31">
        <f>'[1]Waiting Times 1st Cons'!$I$9</f>
        <v>0</v>
      </c>
      <c r="F11" s="31">
        <f>'[1]Number Waiting Priority Apps'!$I$9</f>
        <v>0</v>
      </c>
      <c r="G11" s="31">
        <f>'[1]Numbers Waiting 1st Cons'!$I$9</f>
        <v>0</v>
      </c>
      <c r="H11" s="32"/>
      <c r="I11" s="32"/>
      <c r="J11" s="33">
        <f>SUM('[1]Number of 1st Cons Apps Held'!$C$9:$I$9)</f>
        <v>53</v>
      </c>
      <c r="K11" s="33"/>
      <c r="L11" s="33">
        <f>SUM('[1]Number of Priority Apps Held'!$C$9:$I$9)</f>
        <v>47</v>
      </c>
      <c r="M11" s="34" cm="1">
        <f t="array" ref="M11">SUM('[1]District Court Family'!$C$9:$I$9+'[1]District Court Family Appeals'!$C$9:$I$9)</f>
        <v>0</v>
      </c>
      <c r="N11" s="35">
        <f>SUM('[1]CC Jud Sep &amp; Div'!$C$9:$I$9)</f>
        <v>0</v>
      </c>
      <c r="O11" s="35">
        <f>SUM([1]ADMCA!$C$9:$I$9)</f>
        <v>0</v>
      </c>
    </row>
    <row r="12" spans="1:15" ht="15.5" x14ac:dyDescent="0.35">
      <c r="A12" s="28" t="s">
        <v>25</v>
      </c>
      <c r="B12" s="29">
        <v>1.9</v>
      </c>
      <c r="C12" s="30">
        <f>'[1]Total Applications'!$I$10</f>
        <v>26</v>
      </c>
      <c r="D12" s="30">
        <f>SUM('[1]Total Applications'!$C$10:$I$10)</f>
        <v>116</v>
      </c>
      <c r="E12" s="31">
        <f>'[1]Waiting Times 1st Cons'!$I$10</f>
        <v>22</v>
      </c>
      <c r="F12" s="31">
        <f>'[1]Number Waiting Priority Apps'!$I$10</f>
        <v>5</v>
      </c>
      <c r="G12" s="31">
        <f>'[1]Numbers Waiting 1st Cons'!$I$10</f>
        <v>42</v>
      </c>
      <c r="H12" s="32">
        <f>'[2]Waiting Times 2nd Cons'!$F10</f>
        <v>0</v>
      </c>
      <c r="I12" s="32">
        <f>'[2]Numbers Waiting 2nd Cons'!$F10</f>
        <v>0</v>
      </c>
      <c r="J12" s="33">
        <f>SUM('[1]Number of 1st Cons Apps Held'!$C$10:$I$10)</f>
        <v>58</v>
      </c>
      <c r="K12" s="33">
        <f>'[2]Number of 2nd Cons Apps Held'!$I$10</f>
        <v>0</v>
      </c>
      <c r="L12" s="33">
        <f>SUM('[1]Number of Priority Apps Held'!$C$10:$I$10)</f>
        <v>15</v>
      </c>
      <c r="M12" s="34" cm="1">
        <f t="array" ref="M12">SUM('[1]District Court Family'!$C$10:$I$10+'[1]District Court Family Appeals'!$C$10:$I$10)</f>
        <v>25</v>
      </c>
      <c r="N12" s="35">
        <f>SUM('[1]CC Jud Sep &amp; Div'!$C$10:$I$10)</f>
        <v>0</v>
      </c>
      <c r="O12" s="35">
        <f>SUM([1]ADMCA!$C$10:$I$10)</f>
        <v>1</v>
      </c>
    </row>
    <row r="13" spans="1:15" ht="15.5" x14ac:dyDescent="0.35">
      <c r="A13" s="28" t="s">
        <v>26</v>
      </c>
      <c r="B13" s="29">
        <v>6.35</v>
      </c>
      <c r="C13" s="30">
        <f>'[1]Total Applications'!$I$11</f>
        <v>46</v>
      </c>
      <c r="D13" s="30">
        <f>SUM('[1]Total Applications'!$C$11:$I$11)</f>
        <v>427</v>
      </c>
      <c r="E13" s="31">
        <f>'[1]Waiting Times 1st Cons'!$I$11</f>
        <v>16</v>
      </c>
      <c r="F13" s="31">
        <f>'[1]Number Waiting Priority Apps'!$I$11</f>
        <v>2</v>
      </c>
      <c r="G13" s="31">
        <f>'[1]Numbers Waiting 1st Cons'!$I$11</f>
        <v>25</v>
      </c>
      <c r="H13" s="32">
        <f>'[2]Waiting Times 2nd Cons'!$F11</f>
        <v>0</v>
      </c>
      <c r="I13" s="32">
        <f>'[2]Numbers Waiting 2nd Cons'!$F11</f>
        <v>0</v>
      </c>
      <c r="J13" s="33">
        <f>SUM('[1]Number of 1st Cons Apps Held'!$C$11:$I$11)</f>
        <v>211</v>
      </c>
      <c r="K13" s="33">
        <f>'[2]Number of 2nd Cons Apps Held'!$I$11</f>
        <v>0</v>
      </c>
      <c r="L13" s="33">
        <f>SUM('[1]Number of Priority Apps Held'!$C$11:$I$11)</f>
        <v>106</v>
      </c>
      <c r="M13" s="34" cm="1">
        <f t="array" ref="M13">SUM('[1]District Court Family'!$C$11:$I$11+'[1]District Court Family Appeals'!$C$11:$I$11)</f>
        <v>97</v>
      </c>
      <c r="N13" s="35">
        <f>SUM('[1]CC Jud Sep &amp; Div'!$C$11:$I$11)</f>
        <v>0</v>
      </c>
      <c r="O13" s="35">
        <f>SUM([1]ADMCA!$C$11:$I$11)</f>
        <v>0</v>
      </c>
    </row>
    <row r="14" spans="1:15" ht="15.5" x14ac:dyDescent="0.35">
      <c r="A14" s="28" t="s">
        <v>27</v>
      </c>
      <c r="B14" s="29">
        <v>7.75</v>
      </c>
      <c r="C14" s="30">
        <f>'[1]Total Applications'!$I$12</f>
        <v>53</v>
      </c>
      <c r="D14" s="30">
        <f>SUM('[1]Total Applications'!$C$12:$I$12)</f>
        <v>406</v>
      </c>
      <c r="E14" s="31">
        <f>'[1]Waiting Times 1st Cons'!$I$12</f>
        <v>18</v>
      </c>
      <c r="F14" s="31">
        <f>'[1]Number Waiting Priority Apps'!$I$12</f>
        <v>14</v>
      </c>
      <c r="G14" s="31">
        <f>'[1]Numbers Waiting 1st Cons'!$I$12</f>
        <v>73</v>
      </c>
      <c r="H14" s="32">
        <f>'[2]Waiting Times 2nd Cons'!$F12</f>
        <v>0</v>
      </c>
      <c r="I14" s="32">
        <f>'[2]Numbers Waiting 2nd Cons'!$F12</f>
        <v>0</v>
      </c>
      <c r="J14" s="33">
        <f>SUM('[1]Number of 1st Cons Apps Held'!$C$12:$I$12)</f>
        <v>224</v>
      </c>
      <c r="K14" s="33">
        <f>'[2]Number of 2nd Cons Apps Held'!$I$12</f>
        <v>0</v>
      </c>
      <c r="L14" s="33">
        <f>SUM('[1]Number of Priority Apps Held'!$C$12:$I$12)</f>
        <v>136</v>
      </c>
      <c r="M14" s="34" cm="1">
        <f t="array" ref="M14">SUM('[1]District Court Family'!$C$12:$I$12+'[1]District Court Family Appeals'!$C$12:$I$12)</f>
        <v>65</v>
      </c>
      <c r="N14" s="35">
        <f>SUM('[1]CC Jud Sep &amp; Div'!$C$12:$I$12)</f>
        <v>0</v>
      </c>
      <c r="O14" s="35">
        <f>SUM([1]ADMCA!$C$12:$I$12)</f>
        <v>4</v>
      </c>
    </row>
    <row r="15" spans="1:15" ht="15.5" x14ac:dyDescent="0.35">
      <c r="A15" s="28" t="s">
        <v>28</v>
      </c>
      <c r="B15" s="29">
        <v>0</v>
      </c>
      <c r="C15" s="30">
        <f>'[1]Total Applications'!$I$13</f>
        <v>273</v>
      </c>
      <c r="D15" s="30">
        <f>SUM('[1]Total Applications'!$C$13:$I$13)</f>
        <v>1732</v>
      </c>
      <c r="E15" s="31">
        <f>'[1]Waiting Times 1st Cons'!$I$13</f>
        <v>0</v>
      </c>
      <c r="F15" s="31">
        <f>'[1]Number Waiting Priority Apps'!$I$13</f>
        <v>0</v>
      </c>
      <c r="G15" s="31">
        <f>'[1]Numbers Waiting 1st Cons'!$I$13</f>
        <v>0</v>
      </c>
      <c r="H15" s="32"/>
      <c r="I15" s="32"/>
      <c r="J15" s="33">
        <f>SUM('[1]Number of 1st Cons Apps Held'!$C$13:$I$13)</f>
        <v>0</v>
      </c>
      <c r="K15" s="33"/>
      <c r="L15" s="33">
        <f>SUM('[1]Number of Priority Apps Held'!$C$13:$I$13)</f>
        <v>0</v>
      </c>
      <c r="M15" s="34" cm="1">
        <f t="array" ref="M15">SUM('[1]District Court Family'!$C$13:$I$13+'[1]District Court Family Appeals'!$C$13:$I$13)</f>
        <v>1387</v>
      </c>
      <c r="N15" s="35">
        <f>SUM('[1]CC Jud Sep &amp; Div'!$C$13:$I$13)</f>
        <v>0</v>
      </c>
      <c r="O15" s="35">
        <f>SUM([1]ADMCA!$C$13:$I$13)</f>
        <v>2</v>
      </c>
    </row>
    <row r="16" spans="1:15" ht="15.5" x14ac:dyDescent="0.35">
      <c r="A16" s="28" t="s">
        <v>29</v>
      </c>
      <c r="B16" s="29">
        <v>3</v>
      </c>
      <c r="C16" s="30">
        <f>'[1]Total Applications'!$I$14</f>
        <v>20</v>
      </c>
      <c r="D16" s="30">
        <f>SUM('[1]Total Applications'!$C$14:$I$14)</f>
        <v>219</v>
      </c>
      <c r="E16" s="31">
        <f>'[1]Waiting Times 1st Cons'!$I$14</f>
        <v>14</v>
      </c>
      <c r="F16" s="31">
        <f>'[1]Number Waiting Priority Apps'!$I$14</f>
        <v>3</v>
      </c>
      <c r="G16" s="31">
        <f>'[1]Numbers Waiting 1st Cons'!$I$14</f>
        <v>22</v>
      </c>
      <c r="H16" s="32">
        <f>'[2]Waiting Times 2nd Cons'!$F14</f>
        <v>0</v>
      </c>
      <c r="I16" s="32">
        <f>'[2]Numbers Waiting 2nd Cons'!$F14</f>
        <v>0</v>
      </c>
      <c r="J16" s="33">
        <f>SUM('[1]Number of 1st Cons Apps Held'!$C$14:$I$14)</f>
        <v>90</v>
      </c>
      <c r="K16" s="33">
        <f>'[2]Number of 2nd Cons Apps Held'!$I$14</f>
        <v>0</v>
      </c>
      <c r="L16" s="33">
        <f>SUM('[1]Number of Priority Apps Held'!$C$14:$I$14)</f>
        <v>45</v>
      </c>
      <c r="M16" s="34" cm="1">
        <f t="array" ref="M16">SUM('[1]District Court Family'!$C$14:$I$14+'[1]District Court Family Appeals'!$C$14:$I$14)</f>
        <v>111</v>
      </c>
      <c r="N16" s="35">
        <f>SUM('[1]CC Jud Sep &amp; Div'!$C$14:$I$14)</f>
        <v>0</v>
      </c>
      <c r="O16" s="35">
        <f>SUM([1]ADMCA!$C$14:$I$14)</f>
        <v>6</v>
      </c>
    </row>
    <row r="17" spans="1:15" ht="15.5" x14ac:dyDescent="0.35">
      <c r="A17" s="28" t="s">
        <v>30</v>
      </c>
      <c r="B17" s="29">
        <v>3</v>
      </c>
      <c r="C17" s="30">
        <f>'[1]Total Applications'!$I$15</f>
        <v>44</v>
      </c>
      <c r="D17" s="30">
        <f>SUM('[1]Total Applications'!$C$15:$I$15)</f>
        <v>270</v>
      </c>
      <c r="E17" s="31">
        <f>'[1]Waiting Times 1st Cons'!$I$15</f>
        <v>28</v>
      </c>
      <c r="F17" s="31">
        <f>'[1]Number Waiting Priority Apps'!$I$15</f>
        <v>12</v>
      </c>
      <c r="G17" s="31">
        <f>'[1]Numbers Waiting 1st Cons'!$I$15</f>
        <v>68</v>
      </c>
      <c r="H17" s="32">
        <f>'[2]Waiting Times 2nd Cons'!$F15</f>
        <v>0</v>
      </c>
      <c r="I17" s="32">
        <f>'[2]Numbers Waiting 2nd Cons'!$F15</f>
        <v>0</v>
      </c>
      <c r="J17" s="33">
        <f>SUM('[1]Number of 1st Cons Apps Held'!$C$15:$I$15)</f>
        <v>117</v>
      </c>
      <c r="K17" s="33">
        <f>'[2]Number of 2nd Cons Apps Held'!$I$15</f>
        <v>0</v>
      </c>
      <c r="L17" s="33">
        <f>SUM('[1]Number of Priority Apps Held'!$C$15:$I$15)</f>
        <v>45</v>
      </c>
      <c r="M17" s="34" cm="1">
        <f t="array" ref="M17">SUM('[1]District Court Family'!$C$15:$I$15+'[1]District Court Family Appeals'!$C$15:$I$15)</f>
        <v>82</v>
      </c>
      <c r="N17" s="35">
        <f>SUM('[1]CC Jud Sep &amp; Div'!$C$15:$I$15)</f>
        <v>1</v>
      </c>
      <c r="O17" s="35">
        <f>SUM([1]ADMCA!$C$15:$I$15)</f>
        <v>36</v>
      </c>
    </row>
    <row r="18" spans="1:15" ht="15.5" x14ac:dyDescent="0.35">
      <c r="A18" s="28" t="s">
        <v>31</v>
      </c>
      <c r="B18" s="29">
        <v>5.5</v>
      </c>
      <c r="C18" s="30">
        <f>'[1]Total Applications'!$I$16</f>
        <v>47</v>
      </c>
      <c r="D18" s="30">
        <f>SUM('[1]Total Applications'!$C$16:$I$16)</f>
        <v>323</v>
      </c>
      <c r="E18" s="31">
        <f>'[1]Waiting Times 1st Cons'!$I$16</f>
        <v>38</v>
      </c>
      <c r="F18" s="31">
        <f>'[1]Number Waiting Priority Apps'!$I$16</f>
        <v>10</v>
      </c>
      <c r="G18" s="31">
        <f>'[1]Numbers Waiting 1st Cons'!$I$16</f>
        <v>40</v>
      </c>
      <c r="H18" s="32">
        <f>'[2]Waiting Times 2nd Cons'!$F16</f>
        <v>0</v>
      </c>
      <c r="I18" s="32">
        <f>'[2]Numbers Waiting 2nd Cons'!$F16</f>
        <v>0</v>
      </c>
      <c r="J18" s="33">
        <f>SUM('[1]Number of 1st Cons Apps Held'!$C$16:$I$16)</f>
        <v>191</v>
      </c>
      <c r="K18" s="33">
        <f>'[2]Number of 2nd Cons Apps Held'!$I$16</f>
        <v>0</v>
      </c>
      <c r="L18" s="33">
        <f>SUM('[1]Number of Priority Apps Held'!$C$16:$I$16)</f>
        <v>62</v>
      </c>
      <c r="M18" s="34" cm="1">
        <f t="array" ref="M18">SUM('[1]District Court Family'!$C$16:$I$16+'[1]District Court Family Appeals'!$C$16:$I$16)</f>
        <v>120</v>
      </c>
      <c r="N18" s="35">
        <f>SUM('[1]CC Jud Sep &amp; Div'!$C$16:$I$16)</f>
        <v>0</v>
      </c>
      <c r="O18" s="35">
        <f>SUM([1]ADMCA!$C$16:$I$16)</f>
        <v>6</v>
      </c>
    </row>
    <row r="19" spans="1:15" ht="31" x14ac:dyDescent="0.35">
      <c r="A19" s="36" t="s">
        <v>32</v>
      </c>
      <c r="B19" s="37">
        <v>5.375</v>
      </c>
      <c r="C19" s="30">
        <f>'[1]Total Applications'!$I$17</f>
        <v>237</v>
      </c>
      <c r="D19" s="30">
        <f>SUM('[1]Total Applications'!$C$17:$I$17)</f>
        <v>864</v>
      </c>
      <c r="E19" s="31">
        <f>'[1]Waiting Times 1st Cons'!$I$17</f>
        <v>17</v>
      </c>
      <c r="F19" s="31">
        <f>'[1]Number Waiting Priority Apps'!$I$17</f>
        <v>5</v>
      </c>
      <c r="G19" s="31">
        <f>'[1]Numbers Waiting 1st Cons'!$I$17</f>
        <v>23</v>
      </c>
      <c r="H19" s="32">
        <f>'[2]Waiting Times 2nd Cons'!$F17</f>
        <v>0</v>
      </c>
      <c r="I19" s="32">
        <f>'[2]Numbers Waiting 2nd Cons'!$F17</f>
        <v>0</v>
      </c>
      <c r="J19" s="33">
        <f>SUM('[1]Number of 1st Cons Apps Held'!$C$17:$I$17)</f>
        <v>373</v>
      </c>
      <c r="K19" s="33">
        <f>'[2]Number of 2nd Cons Apps Held'!$I$17</f>
        <v>0</v>
      </c>
      <c r="L19" s="33">
        <f>SUM('[1]Number of Priority Apps Held'!$C$17:$I$17)</f>
        <v>340</v>
      </c>
      <c r="M19" s="38" cm="1">
        <f t="array" ref="M19">SUM('[1]District Court Family'!$C$17:$I$17+'[1]District Court Family Appeals'!$C$17:$I$17)</f>
        <v>31</v>
      </c>
      <c r="N19" s="35">
        <f>SUM('[1]CC Jud Sep &amp; Div'!$C$17:$I$17)</f>
        <v>0</v>
      </c>
      <c r="O19" s="35">
        <f>SUM([1]ADMCA!$C$17:$I$17)</f>
        <v>0</v>
      </c>
    </row>
    <row r="20" spans="1:15" ht="15.5" x14ac:dyDescent="0.35">
      <c r="A20" s="28" t="s">
        <v>33</v>
      </c>
      <c r="B20" s="29">
        <v>5</v>
      </c>
      <c r="C20" s="30">
        <f>'[1]Total Applications'!$I$18</f>
        <v>21</v>
      </c>
      <c r="D20" s="30">
        <f>SUM('[1]Total Applications'!$C$18:$I$18)</f>
        <v>137</v>
      </c>
      <c r="E20" s="31">
        <f>'[1]Waiting Times 1st Cons'!$I$18</f>
        <v>44</v>
      </c>
      <c r="F20" s="31">
        <f>'[1]Number Waiting Priority Apps'!$I$18</f>
        <v>22</v>
      </c>
      <c r="G20" s="31">
        <f>'[1]Numbers Waiting 1st Cons'!$I$18</f>
        <v>104</v>
      </c>
      <c r="H20" s="32">
        <f>'[2]Waiting Times 2nd Cons'!$F18</f>
        <v>0</v>
      </c>
      <c r="I20" s="32">
        <f>'[2]Numbers Waiting 2nd Cons'!$F18</f>
        <v>0</v>
      </c>
      <c r="J20" s="33">
        <f>SUM('[1]Number of 1st Cons Apps Held'!$C$18:$I$18)</f>
        <v>75</v>
      </c>
      <c r="K20" s="33">
        <f>'[2]Number of 2nd Cons Apps Held'!$I$18</f>
        <v>0</v>
      </c>
      <c r="L20" s="33">
        <f>SUM('[1]Number of Priority Apps Held'!$C$18:$I$18)</f>
        <v>16</v>
      </c>
      <c r="M20" s="34" cm="1">
        <f t="array" ref="M20">SUM('[1]District Court Family'!$C$18:$I$18+'[1]District Court Family Appeals'!$C$18:$I$18)</f>
        <v>19</v>
      </c>
      <c r="N20" s="35">
        <f>SUM('[1]CC Jud Sep &amp; Div'!$C$18:$I$18)</f>
        <v>10</v>
      </c>
      <c r="O20" s="35">
        <f>SUM([1]ADMCA!$C$18:$I$18)</f>
        <v>0</v>
      </c>
    </row>
    <row r="21" spans="1:15" ht="15.5" x14ac:dyDescent="0.35">
      <c r="A21" s="28" t="s">
        <v>34</v>
      </c>
      <c r="B21" s="29">
        <v>4.25</v>
      </c>
      <c r="C21" s="30">
        <f>'[1]Total Applications'!$I$19</f>
        <v>42</v>
      </c>
      <c r="D21" s="30">
        <f>SUM('[1]Total Applications'!$C$19:$I$19)</f>
        <v>317</v>
      </c>
      <c r="E21" s="31">
        <f>'[1]Waiting Times 1st Cons'!$I$19</f>
        <v>8</v>
      </c>
      <c r="F21" s="31">
        <f>'[1]Number Waiting Priority Apps'!$I$19</f>
        <v>6</v>
      </c>
      <c r="G21" s="31">
        <f>'[1]Numbers Waiting 1st Cons'!$I$19</f>
        <v>23</v>
      </c>
      <c r="H21" s="32">
        <f>MAX('[2]Waiting Times 2nd Cons'!$F20:$F21)</f>
        <v>0</v>
      </c>
      <c r="I21" s="32">
        <f>SUM('[2]Numbers Waiting 2nd Cons'!$F20:$F21)</f>
        <v>0</v>
      </c>
      <c r="J21" s="33">
        <f>SUM('[1]Number of 1st Cons Apps Held'!$C$19:$I$19)</f>
        <v>93</v>
      </c>
      <c r="K21" s="33">
        <f>'[2]Number of 2nd Cons Apps Held'!$I$20+'[2]Number of 2nd Cons Apps Held'!$I$21</f>
        <v>0</v>
      </c>
      <c r="L21" s="33">
        <f>SUM('[1]Number of Priority Apps Held'!$C$19:$I$19)</f>
        <v>27</v>
      </c>
      <c r="M21" s="34" cm="1">
        <f t="array" ref="M21">SUM('[1]District Court Family'!$C$19:$I$19+'[1]District Court Family Appeals'!$C$19:$I$19)</f>
        <v>133</v>
      </c>
      <c r="N21" s="35">
        <f>SUM('[1]CC Jud Sep &amp; Div'!$C$19:$I$19)</f>
        <v>0</v>
      </c>
      <c r="O21" s="35">
        <f>SUM([1]ADMCA!$C$19:$I$19)</f>
        <v>24</v>
      </c>
    </row>
    <row r="22" spans="1:15" ht="15.5" x14ac:dyDescent="0.35">
      <c r="A22" s="28" t="s">
        <v>35</v>
      </c>
      <c r="B22" s="29">
        <v>3.35</v>
      </c>
      <c r="C22" s="30">
        <f>'[1]Total Applications'!$I$20</f>
        <v>41</v>
      </c>
      <c r="D22" s="30">
        <f>SUM('[1]Total Applications'!$C$20:$I$20)</f>
        <v>291</v>
      </c>
      <c r="E22" s="31">
        <f>'[1]Waiting Times 1st Cons'!$I$20</f>
        <v>4</v>
      </c>
      <c r="F22" s="31">
        <f>'[1]Number Waiting Priority Apps'!$I$20</f>
        <v>0</v>
      </c>
      <c r="G22" s="31">
        <f>'[1]Numbers Waiting 1st Cons'!$I$20</f>
        <v>19</v>
      </c>
      <c r="H22" s="32">
        <f>'[2]Waiting Times 2nd Cons'!$F21</f>
        <v>0</v>
      </c>
      <c r="I22" s="32">
        <f>'[2]Numbers Waiting 2nd Cons'!$F21</f>
        <v>0</v>
      </c>
      <c r="J22" s="33">
        <f>SUM('[1]Number of 1st Cons Apps Held'!$C$20:$I$20)</f>
        <v>146</v>
      </c>
      <c r="K22" s="33">
        <f>'[2]Number of 2nd Cons Apps Held'!$I$21</f>
        <v>0</v>
      </c>
      <c r="L22" s="33">
        <f>SUM('[1]Number of Priority Apps Held'!$C$20:$I$20)</f>
        <v>52</v>
      </c>
      <c r="M22" s="34" cm="1">
        <f t="array" ref="M22">SUM('[1]District Court Family'!$C$20:$I$20+'[1]District Court Family Appeals'!$C$20:$I$20)</f>
        <v>102</v>
      </c>
      <c r="N22" s="35">
        <f>SUM('[1]CC Jud Sep &amp; Div'!$C$20:$I$20)</f>
        <v>0</v>
      </c>
      <c r="O22" s="35">
        <f>SUM([1]ADMCA!$C$20:$I$20)</f>
        <v>13</v>
      </c>
    </row>
    <row r="23" spans="1:15" ht="15.5" x14ac:dyDescent="0.35">
      <c r="A23" s="28" t="s">
        <v>36</v>
      </c>
      <c r="B23" s="29">
        <v>4.75</v>
      </c>
      <c r="C23" s="30">
        <f>'[1]Total Applications'!$I$21</f>
        <v>83</v>
      </c>
      <c r="D23" s="30">
        <f>SUM('[1]Total Applications'!$C$21:$I$21)</f>
        <v>566</v>
      </c>
      <c r="E23" s="31">
        <f>'[1]Waiting Times 1st Cons'!$I$21</f>
        <v>35</v>
      </c>
      <c r="F23" s="31">
        <f>'[1]Number Waiting Priority Apps'!$I$21</f>
        <v>20</v>
      </c>
      <c r="G23" s="31">
        <f>'[1]Numbers Waiting 1st Cons'!$I$21</f>
        <v>117</v>
      </c>
      <c r="H23" s="32">
        <f>'[2]Waiting Times 2nd Cons'!$F22</f>
        <v>0</v>
      </c>
      <c r="I23" s="32">
        <f>'[2]Numbers Waiting 2nd Cons'!$F22</f>
        <v>0</v>
      </c>
      <c r="J23" s="33">
        <f>SUM('[1]Number of 1st Cons Apps Held'!$C$21:$I$21)</f>
        <v>166</v>
      </c>
      <c r="K23" s="33">
        <f>'[2]Number of 2nd Cons Apps Held'!$I$22</f>
        <v>0</v>
      </c>
      <c r="L23" s="33">
        <f>SUM('[1]Number of Priority Apps Held'!$C$21:$I$21)</f>
        <v>48</v>
      </c>
      <c r="M23" s="34" cm="1">
        <f t="array" ref="M23">SUM('[1]District Court Family'!$C$21:$I$21+'[1]District Court Family Appeals'!$C$21:$I$21)</f>
        <v>231</v>
      </c>
      <c r="N23" s="35">
        <f>SUM('[1]CC Jud Sep &amp; Div'!$C$21:$I$21)</f>
        <v>2</v>
      </c>
      <c r="O23" s="35">
        <f>SUM([1]ADMCA!$C$21:$I$21)</f>
        <v>59</v>
      </c>
    </row>
    <row r="24" spans="1:15" ht="15.5" x14ac:dyDescent="0.35">
      <c r="A24" s="28" t="s">
        <v>37</v>
      </c>
      <c r="B24" s="29">
        <v>2.75</v>
      </c>
      <c r="C24" s="30">
        <f>'[1]Total Applications'!$I$22</f>
        <v>42</v>
      </c>
      <c r="D24" s="30">
        <f>SUM('[1]Total Applications'!$C$22:$I$22)</f>
        <v>254</v>
      </c>
      <c r="E24" s="31">
        <f>'[1]Waiting Times 1st Cons'!$I$22</f>
        <v>20</v>
      </c>
      <c r="F24" s="31">
        <f>'[1]Number Waiting Priority Apps'!$I$22</f>
        <v>6</v>
      </c>
      <c r="G24" s="31">
        <f>'[1]Numbers Waiting 1st Cons'!$I$22</f>
        <v>44</v>
      </c>
      <c r="H24" s="32">
        <f>'[2]Waiting Times 2nd Cons'!$F23</f>
        <v>0</v>
      </c>
      <c r="I24" s="32">
        <f>'[2]Numbers Waiting 2nd Cons'!$F23</f>
        <v>0</v>
      </c>
      <c r="J24" s="33">
        <f>SUM('[1]Number of 1st Cons Apps Held'!$C$22:$I$22)</f>
        <v>84</v>
      </c>
      <c r="K24" s="33">
        <f>'[2]Number of 2nd Cons Apps Held'!$I$23</f>
        <v>0</v>
      </c>
      <c r="L24" s="33">
        <f>SUM('[1]Number of Priority Apps Held'!$C$22:$I$22)</f>
        <v>44</v>
      </c>
      <c r="M24" s="34" cm="1">
        <f t="array" ref="M24">SUM('[1]District Court Family'!$C$22:$I$22+'[1]District Court Family Appeals'!$C$22:$I$22)</f>
        <v>106</v>
      </c>
      <c r="N24" s="35">
        <f>SUM('[1]CC Jud Sep &amp; Div'!$C$22:$I$22)</f>
        <v>0</v>
      </c>
      <c r="O24" s="35">
        <f>SUM([1]ADMCA!$C$22:$I$22)</f>
        <v>0</v>
      </c>
    </row>
    <row r="25" spans="1:15" ht="15.5" x14ac:dyDescent="0.35">
      <c r="A25" s="28" t="s">
        <v>38</v>
      </c>
      <c r="B25" s="29">
        <v>2.8</v>
      </c>
      <c r="C25" s="30">
        <f>'[1]Total Applications'!$I$26</f>
        <v>27</v>
      </c>
      <c r="D25" s="30">
        <f>SUM('[1]Total Applications'!$C$26:$I$26)</f>
        <v>157</v>
      </c>
      <c r="E25" s="31">
        <f>'[1]Waiting Times 1st Cons'!$I$26</f>
        <v>0</v>
      </c>
      <c r="F25" s="31">
        <f>'[1]Number Waiting Priority Apps'!$I$26</f>
        <v>0</v>
      </c>
      <c r="G25" s="31">
        <f>'[1]Numbers Waiting 1st Cons'!$I$26</f>
        <v>0</v>
      </c>
      <c r="H25" s="32"/>
      <c r="I25" s="32"/>
      <c r="J25" s="33">
        <f>SUM('[1]Number of 1st Cons Apps Held'!$C$26:$I$26)</f>
        <v>68</v>
      </c>
      <c r="K25" s="33"/>
      <c r="L25" s="33">
        <f>SUM('[1]Number of Priority Apps Held'!$C$26:$I$26)</f>
        <v>41</v>
      </c>
      <c r="M25" s="34" cm="1">
        <f t="array" ref="M25">SUM('[1]District Court Family'!$C$26:$I$26+'[1]District Court Family Appeals'!$C$26:$I$26)</f>
        <v>0</v>
      </c>
      <c r="N25" s="35">
        <f>SUM('[1]CC Jud Sep &amp; Div'!$C$26:$I$26)</f>
        <v>0</v>
      </c>
      <c r="O25" s="35">
        <f>SUM([1]ADMCA!$C$26:$I$26)</f>
        <v>0</v>
      </c>
    </row>
    <row r="26" spans="1:15" ht="31" x14ac:dyDescent="0.35">
      <c r="A26" s="28" t="s">
        <v>39</v>
      </c>
      <c r="B26" s="29">
        <v>2</v>
      </c>
      <c r="C26" s="39">
        <f>'[1]Total Applications'!$I$23</f>
        <v>54</v>
      </c>
      <c r="D26" s="39">
        <f>SUM('[1]Total Applications'!$C$23:$I$23)</f>
        <v>344</v>
      </c>
      <c r="E26" s="40">
        <f>'[1]Waiting Times 1st Cons'!$I$23</f>
        <v>22</v>
      </c>
      <c r="F26" s="40">
        <f>'[1]Number Waiting Priority Apps'!$I$23</f>
        <v>2</v>
      </c>
      <c r="G26" s="40">
        <f>'[1]Numbers Waiting 1st Cons'!$I$23</f>
        <v>3</v>
      </c>
      <c r="H26" s="41"/>
      <c r="I26" s="41"/>
      <c r="J26" s="42">
        <f>SUM('[1]Number of 1st Cons Apps Held'!$C$23:$I$23)</f>
        <v>113</v>
      </c>
      <c r="K26" s="42">
        <f>'[2]Number of 2nd Cons Apps Held'!$I$25</f>
        <v>0</v>
      </c>
      <c r="L26" s="42">
        <f>SUM('[1]Number of Priority Apps Held'!$C$23:$I$23)</f>
        <v>86</v>
      </c>
      <c r="M26" s="38" cm="1">
        <f t="array" ref="M26">SUM('[1]District Court Family'!$C$23:$I$23+'[1]District Court Family Appeals'!$C$23:$I$23)</f>
        <v>0</v>
      </c>
      <c r="N26" s="43">
        <f>SUM('[1]CC Jud Sep &amp; Div'!$C$23:$I$23)</f>
        <v>0</v>
      </c>
      <c r="O26" s="43">
        <f>SUM([1]ADMCA!$C$23:$I$23)</f>
        <v>129</v>
      </c>
    </row>
    <row r="27" spans="1:15" ht="15.5" x14ac:dyDescent="0.35">
      <c r="A27" s="28" t="s">
        <v>40</v>
      </c>
      <c r="B27" s="29">
        <v>2.5316999999999998</v>
      </c>
      <c r="C27" s="30">
        <f>'[1]Total Applications'!$I$24+'[1]Total Applications'!$I$25</f>
        <v>28</v>
      </c>
      <c r="D27" s="30">
        <f>SUM('[1]Total Applications'!$C$24:$I$25)</f>
        <v>231</v>
      </c>
      <c r="E27" s="31">
        <f>'[1]Waiting Times 1st Cons'!$I$25</f>
        <v>12</v>
      </c>
      <c r="F27" s="31">
        <f>'[1]Number Waiting Priority Apps'!$I$24+'[1]Number Waiting Priority Apps'!$I$25</f>
        <v>3</v>
      </c>
      <c r="G27" s="31">
        <f>'[1]Numbers Waiting 1st Cons'!$I$24+'[1]Numbers Waiting 1st Cons'!$I$25</f>
        <v>18</v>
      </c>
      <c r="H27" s="32">
        <f>MAX('[2]Waiting Times 2nd Cons'!$F25:F26)</f>
        <v>0</v>
      </c>
      <c r="I27" s="32">
        <f>SUM('[2]Numbers Waiting 2nd Cons'!$F25:F26)</f>
        <v>0</v>
      </c>
      <c r="J27" s="33">
        <f>SUM('[1]Number of 1st Cons Apps Held'!$C$24:$I$25)</f>
        <v>61</v>
      </c>
      <c r="K27" s="33">
        <f>'[2]Number of 2nd Cons Apps Held'!$I$26+'[2]Number of 2nd Cons Apps Held'!$I$27</f>
        <v>0</v>
      </c>
      <c r="L27" s="33">
        <f>SUM('[1]Number of Priority Apps Held'!$C$24:$I$25)</f>
        <v>27</v>
      </c>
      <c r="M27" s="34" cm="1">
        <f t="array" ref="M27">SUM('[1]District Court Family'!$C$24:$I$24+'[1]District Court Family'!$C$25:$I$25+'[1]District Court Family Appeals'!$C$24:$I$24+'[1]District Court Family Appeals'!$C$25:$I$25)</f>
        <v>126</v>
      </c>
      <c r="N27" s="35">
        <f>SUM('[1]CC Jud Sep &amp; Div'!$C$24:$I$25)</f>
        <v>0</v>
      </c>
      <c r="O27" s="35">
        <f>SUM([1]ADMCA!$C$24:$I$25)</f>
        <v>42</v>
      </c>
    </row>
    <row r="28" spans="1:15" ht="15.5" x14ac:dyDescent="0.35">
      <c r="A28" s="28" t="s">
        <v>41</v>
      </c>
      <c r="B28" s="29">
        <v>2.25</v>
      </c>
      <c r="C28" s="30">
        <f>'[1]Total Applications'!$I$27</f>
        <v>48</v>
      </c>
      <c r="D28" s="30">
        <f>SUM('[1]Total Applications'!$C$27:$I$27)</f>
        <v>266</v>
      </c>
      <c r="E28" s="31">
        <f>'[1]Waiting Times 1st Cons'!$I$27</f>
        <v>62</v>
      </c>
      <c r="F28" s="31">
        <f>'[1]Number Waiting Priority Apps'!$I$27</f>
        <v>10</v>
      </c>
      <c r="G28" s="31">
        <f>'[1]Numbers Waiting 1st Cons'!$I$27</f>
        <v>127</v>
      </c>
      <c r="H28" s="32">
        <f>'[2]Waiting Times 2nd Cons'!$F28</f>
        <v>0</v>
      </c>
      <c r="I28" s="32">
        <f>'[2]Numbers Waiting 2nd Cons'!$F28</f>
        <v>0</v>
      </c>
      <c r="J28" s="33">
        <f>SUM('[1]Number of 1st Cons Apps Held'!$C$27:$I$27)</f>
        <v>15</v>
      </c>
      <c r="K28" s="33">
        <f>'[2]Number of 2nd Cons Apps Held'!$I$28</f>
        <v>0</v>
      </c>
      <c r="L28" s="33">
        <f>SUM('[1]Number of Priority Apps Held'!$C$27:$I$27)</f>
        <v>7</v>
      </c>
      <c r="M28" s="34" cm="1">
        <f t="array" ref="M28">SUM('[1]District Court Family'!$C$27:$I$27+'[1]District Court Family Appeals'!$C$27:$I$27)</f>
        <v>137</v>
      </c>
      <c r="N28" s="35">
        <f>SUM('[1]CC Jud Sep &amp; Div'!$C$27:$I$27)</f>
        <v>10</v>
      </c>
      <c r="O28" s="35">
        <f>SUM([1]ADMCA!$C$27:$I$27)</f>
        <v>30</v>
      </c>
    </row>
    <row r="29" spans="1:15" ht="15.5" x14ac:dyDescent="0.35">
      <c r="A29" s="28" t="s">
        <v>42</v>
      </c>
      <c r="B29" s="29">
        <v>4</v>
      </c>
      <c r="C29" s="30">
        <f>'[1]Total Applications'!$I$28</f>
        <v>35</v>
      </c>
      <c r="D29" s="30">
        <f>SUM('[1]Total Applications'!$C$28:$I$28)</f>
        <v>232</v>
      </c>
      <c r="E29" s="31">
        <f>'[1]Waiting Times 1st Cons'!$I$28</f>
        <v>21</v>
      </c>
      <c r="F29" s="31">
        <f>'[1]Number Waiting Priority Apps'!$I$28</f>
        <v>14</v>
      </c>
      <c r="G29" s="31">
        <f>'[1]Numbers Waiting 1st Cons'!$I$28</f>
        <v>56</v>
      </c>
      <c r="H29" s="32">
        <f>'[2]Waiting Times 2nd Cons'!$F29</f>
        <v>0</v>
      </c>
      <c r="I29" s="32">
        <f>'[2]Numbers Waiting 2nd Cons'!$F29</f>
        <v>0</v>
      </c>
      <c r="J29" s="33">
        <f>SUM('[1]Number of 1st Cons Apps Held'!$C$28:$I$28)</f>
        <v>88</v>
      </c>
      <c r="K29" s="33">
        <f>'[2]Number of 2nd Cons Apps Held'!$I$29</f>
        <v>0</v>
      </c>
      <c r="L29" s="33">
        <f>SUM('[1]Number of Priority Apps Held'!$C$28:$I$28)</f>
        <v>34</v>
      </c>
      <c r="M29" s="34" cm="1">
        <f t="array" ref="M29">SUM('[1]District Court Family'!$C$28:$I$28+'[1]District Court Family Appeals'!$C$28:$I$28)</f>
        <v>89</v>
      </c>
      <c r="N29" s="35">
        <f>SUM('[1]CC Jud Sep &amp; Div'!$C$28:$I$28)</f>
        <v>1</v>
      </c>
      <c r="O29" s="35">
        <f>SUM([1]ADMCA!$C$28:$I$28)</f>
        <v>15</v>
      </c>
    </row>
    <row r="30" spans="1:15" ht="15.5" x14ac:dyDescent="0.35">
      <c r="A30" s="28" t="s">
        <v>43</v>
      </c>
      <c r="B30" s="29">
        <v>2.5</v>
      </c>
      <c r="C30" s="30">
        <f>'[1]Total Applications'!$I$29</f>
        <v>27</v>
      </c>
      <c r="D30" s="30">
        <f>SUM('[1]Total Applications'!$C$29:$I$29)</f>
        <v>206</v>
      </c>
      <c r="E30" s="31">
        <f>'[1]Waiting Times 1st Cons'!$I$29</f>
        <v>8</v>
      </c>
      <c r="F30" s="31">
        <f>'[1]Number Waiting Priority Apps'!$I$29</f>
        <v>1</v>
      </c>
      <c r="G30" s="31">
        <f>'[1]Numbers Waiting 1st Cons'!$I$29</f>
        <v>10</v>
      </c>
      <c r="H30" s="32">
        <f>'[2]Waiting Times 2nd Cons'!$F30</f>
        <v>0</v>
      </c>
      <c r="I30" s="32">
        <f>'[2]Numbers Waiting 2nd Cons'!$F30</f>
        <v>0</v>
      </c>
      <c r="J30" s="33">
        <f>SUM('[1]Number of 1st Cons Apps Held'!$C$29:$I$29)</f>
        <v>86</v>
      </c>
      <c r="K30" s="33">
        <f>'[2]Number of 2nd Cons Apps Held'!$I$30</f>
        <v>0</v>
      </c>
      <c r="L30" s="33">
        <f>SUM('[1]Number of Priority Apps Held'!$C$29:$I$29)</f>
        <v>23</v>
      </c>
      <c r="M30" s="34" cm="1">
        <f t="array" ref="M30">SUM('[1]District Court Family'!$C$29:$I$29+'[1]District Court Family Appeals'!$C$29:$I$29)</f>
        <v>66</v>
      </c>
      <c r="N30" s="35">
        <f>SUM('[1]CC Jud Sep &amp; Div'!$C$29:$I$29)</f>
        <v>0</v>
      </c>
      <c r="O30" s="35">
        <f>SUM([1]ADMCA!$C$29:$I$29)</f>
        <v>42</v>
      </c>
    </row>
    <row r="31" spans="1:15" ht="15.5" x14ac:dyDescent="0.35">
      <c r="A31" s="28" t="s">
        <v>44</v>
      </c>
      <c r="B31" s="29">
        <v>2</v>
      </c>
      <c r="C31" s="30">
        <f>'[1]Total Applications'!$I$30</f>
        <v>32</v>
      </c>
      <c r="D31" s="30">
        <f>SUM('[1]Total Applications'!$C$30:$I$30)</f>
        <v>219</v>
      </c>
      <c r="E31" s="31">
        <f>'[1]Waiting Times 1st Cons'!$I$30</f>
        <v>33</v>
      </c>
      <c r="F31" s="31">
        <f>'[1]Number Waiting Priority Apps'!$I$30</f>
        <v>4</v>
      </c>
      <c r="G31" s="31">
        <f>'[1]Numbers Waiting 1st Cons'!$I$30</f>
        <v>38</v>
      </c>
      <c r="H31" s="32">
        <f>'[2]Waiting Times 2nd Cons'!$F31</f>
        <v>0</v>
      </c>
      <c r="I31" s="32">
        <f>'[2]Numbers Waiting 2nd Cons'!$F31</f>
        <v>0</v>
      </c>
      <c r="J31" s="33">
        <f>SUM('[1]Number of 1st Cons Apps Held'!$C$30:$I$30)</f>
        <v>51</v>
      </c>
      <c r="K31" s="33">
        <f>'[2]Number of 2nd Cons Apps Held'!$I$31</f>
        <v>0</v>
      </c>
      <c r="L31" s="33">
        <f>SUM('[1]Number of Priority Apps Held'!$C$30:$I$30)</f>
        <v>24</v>
      </c>
      <c r="M31" s="34" cm="1">
        <f t="array" ref="M31">SUM('[1]District Court Family'!$C$30:$I$30+'[1]District Court Family Appeals'!$C$30:$I$30)</f>
        <v>96</v>
      </c>
      <c r="N31" s="35">
        <f>SUM('[1]CC Jud Sep &amp; Div'!$C$30:$I$30)</f>
        <v>1</v>
      </c>
      <c r="O31" s="35">
        <f>SUM([1]ADMCA!$C$30:$I$30)</f>
        <v>9</v>
      </c>
    </row>
    <row r="32" spans="1:15" ht="15.5" x14ac:dyDescent="0.35">
      <c r="A32" s="28" t="s">
        <v>45</v>
      </c>
      <c r="B32" s="29">
        <v>3.15</v>
      </c>
      <c r="C32" s="30">
        <f>'[1]Total Applications'!$I$31</f>
        <v>23</v>
      </c>
      <c r="D32" s="30">
        <f>SUM('[1]Total Applications'!$C$31:$I$31)</f>
        <v>129</v>
      </c>
      <c r="E32" s="31">
        <f>'[1]Waiting Times 1st Cons'!$I$31</f>
        <v>64</v>
      </c>
      <c r="F32" s="31">
        <f>'[1]Number Waiting Priority Apps'!$I$31</f>
        <v>3</v>
      </c>
      <c r="G32" s="31">
        <f>'[1]Numbers Waiting 1st Cons'!$I$31</f>
        <v>100</v>
      </c>
      <c r="H32" s="32">
        <f>'[2]Waiting Times 2nd Cons'!$F32</f>
        <v>0</v>
      </c>
      <c r="I32" s="32">
        <f>'[2]Numbers Waiting 2nd Cons'!$F32</f>
        <v>0</v>
      </c>
      <c r="J32" s="33">
        <f>SUM('[1]Number of 1st Cons Apps Held'!$C$31:$I$31)</f>
        <v>95</v>
      </c>
      <c r="K32" s="33">
        <f>'[2]Number of 2nd Cons Apps Held'!$I$32</f>
        <v>0</v>
      </c>
      <c r="L32" s="33">
        <f>SUM('[1]Number of Priority Apps Held'!$C$31:$I$31)</f>
        <v>36</v>
      </c>
      <c r="M32" s="34" cm="1">
        <f t="array" ref="M32">SUM('[1]District Court Family'!$C$31:$I$31+'[1]District Court Family Appeals'!$C$31:$I$31)</f>
        <v>12</v>
      </c>
      <c r="N32" s="35">
        <f>SUM('[1]CC Jud Sep &amp; Div'!$C$31:$I$31)</f>
        <v>0</v>
      </c>
      <c r="O32" s="35">
        <f>SUM([1]ADMCA!$C$31:$I$31)</f>
        <v>1</v>
      </c>
    </row>
    <row r="33" spans="1:15" ht="15.5" x14ac:dyDescent="0.35">
      <c r="A33" s="28" t="s">
        <v>46</v>
      </c>
      <c r="B33" s="29">
        <v>3.15</v>
      </c>
      <c r="C33" s="30">
        <f>'[1]Total Applications'!$I$32</f>
        <v>34</v>
      </c>
      <c r="D33" s="30">
        <f>SUM('[1]Total Applications'!$C$32:$I$32)</f>
        <v>338</v>
      </c>
      <c r="E33" s="31">
        <f>'[1]Waiting Times 1st Cons'!$I$32</f>
        <v>44</v>
      </c>
      <c r="F33" s="31">
        <f>'[1]Number Waiting Priority Apps'!$I$32</f>
        <v>7</v>
      </c>
      <c r="G33" s="31">
        <f>'[1]Numbers Waiting 1st Cons'!$I$32</f>
        <v>126</v>
      </c>
      <c r="H33" s="32">
        <f>MAX('[2]Waiting Times 2nd Cons'!$F33)</f>
        <v>0</v>
      </c>
      <c r="I33" s="32">
        <f>SUM('[2]Numbers Waiting 2nd Cons'!$F33)</f>
        <v>0</v>
      </c>
      <c r="J33" s="33">
        <f>SUM('[1]Number of 1st Cons Apps Held'!$C$32:$I$32)</f>
        <v>71</v>
      </c>
      <c r="K33" s="33">
        <f>'[2]Number of 2nd Cons Apps Held'!$I$34+'[2]Number of 2nd Cons Apps Held'!$I$35</f>
        <v>0</v>
      </c>
      <c r="L33" s="33">
        <f>SUM('[1]Number of Priority Apps Held'!$C$32:$I$32)</f>
        <v>45</v>
      </c>
      <c r="M33" s="34" cm="1">
        <f t="array" ref="M33">SUM('[1]District Court Family'!$C$32:$I$32+'[1]District Court Family Appeals'!$C$32:$I$32)</f>
        <v>67</v>
      </c>
      <c r="N33" s="35">
        <f>SUM('[1]CC Jud Sep &amp; Div'!$C$32:$I$32)</f>
        <v>11</v>
      </c>
      <c r="O33" s="35">
        <f>SUM([1]ADMCA!$C$32:$I$32)</f>
        <v>8</v>
      </c>
    </row>
    <row r="34" spans="1:15" ht="15.5" x14ac:dyDescent="0.35">
      <c r="A34" s="28" t="s">
        <v>47</v>
      </c>
      <c r="B34" s="29">
        <v>7.95</v>
      </c>
      <c r="C34" s="30">
        <f>'[1]Total Applications'!$I$33</f>
        <v>782</v>
      </c>
      <c r="D34" s="30">
        <f>SUM('[1]Total Applications'!$C$33:$I$33)</f>
        <v>4759</v>
      </c>
      <c r="E34" s="31">
        <f>'[1]Waiting Times 1st Cons'!$I$33</f>
        <v>0</v>
      </c>
      <c r="F34" s="31">
        <f>'[1]Number Waiting Priority Apps'!$I$33</f>
        <v>0</v>
      </c>
      <c r="G34" s="31">
        <f>'[1]Numbers Waiting 1st Cons'!$I$33</f>
        <v>0</v>
      </c>
      <c r="H34" s="32">
        <f>MAX('[2]Waiting Times 2nd Cons'!$F34)</f>
        <v>0</v>
      </c>
      <c r="I34" s="32">
        <f>SUM('[2]Numbers Waiting 2nd Cons'!$F34)</f>
        <v>0</v>
      </c>
      <c r="J34" s="33">
        <f>SUM('[1]Number of 1st Cons Apps Held'!$C$33:$I$33)</f>
        <v>483</v>
      </c>
      <c r="K34" s="33">
        <f>'[2]Number of 2nd Cons Apps Held'!$I$34+'[2]Number of 2nd Cons Apps Held'!$I$35</f>
        <v>0</v>
      </c>
      <c r="L34" s="33">
        <f>SUM('[1]Number of Priority Apps Held'!$C$33:$I$33)</f>
        <v>481</v>
      </c>
      <c r="M34" s="34" cm="1">
        <f t="array" ref="M34">SUM('[1]District Court Family'!$C$33:$I$33+'[1]District Court Family Appeals'!$C$33:$I$33)</f>
        <v>1</v>
      </c>
      <c r="N34" s="35">
        <f>SUM('[1]CC Jud Sep &amp; Div'!$C$33:$I$33)</f>
        <v>0</v>
      </c>
      <c r="O34" s="35">
        <f>SUM([1]ADMCA!$C$33:$I$33)</f>
        <v>0</v>
      </c>
    </row>
    <row r="35" spans="1:15" ht="15.5" x14ac:dyDescent="0.35">
      <c r="A35" s="28" t="s">
        <v>48</v>
      </c>
      <c r="B35" s="29">
        <v>2</v>
      </c>
      <c r="C35" s="30">
        <f>'[1]Total Applications'!$I$34</f>
        <v>11</v>
      </c>
      <c r="D35" s="30">
        <f>SUM('[1]Total Applications'!$C$34:$I$34)</f>
        <v>121</v>
      </c>
      <c r="E35" s="31">
        <f>'[1]Waiting Times 1st Cons'!$I$34</f>
        <v>42</v>
      </c>
      <c r="F35" s="31">
        <f>'[1]Number Waiting Priority Apps'!$I$34</f>
        <v>7</v>
      </c>
      <c r="G35" s="31">
        <f>'[1]Numbers Waiting 1st Cons'!$I$34</f>
        <v>64</v>
      </c>
      <c r="H35" s="32">
        <f>'[2]Waiting Times 2nd Cons'!$F35</f>
        <v>0</v>
      </c>
      <c r="I35" s="32">
        <f>'[2]Numbers Waiting 2nd Cons'!$F35</f>
        <v>0</v>
      </c>
      <c r="J35" s="33">
        <f>SUM('[1]Number of 1st Cons Apps Held'!$C$34:$I$34)</f>
        <v>74</v>
      </c>
      <c r="K35" s="33">
        <f>'[2]Number of 2nd Cons Apps Held'!$I$36</f>
        <v>0</v>
      </c>
      <c r="L35" s="33">
        <f>SUM('[1]Number of Priority Apps Held'!$C$34:$I$34)</f>
        <v>18</v>
      </c>
      <c r="M35" s="34" cm="1">
        <f t="array" ref="M35">SUM('[1]District Court Family'!$C$34:$I$34+'[1]District Court Family Appeals'!$C$34:$I$34)</f>
        <v>4</v>
      </c>
      <c r="N35" s="35">
        <f>SUM('[1]CC Jud Sep &amp; Div'!$C$34:$I$34)</f>
        <v>18</v>
      </c>
      <c r="O35" s="35">
        <f>SUM([1]ADMCA!$C$34:$I$34)</f>
        <v>10</v>
      </c>
    </row>
    <row r="36" spans="1:15" ht="15.5" x14ac:dyDescent="0.35">
      <c r="A36" s="28" t="s">
        <v>49</v>
      </c>
      <c r="B36" s="29">
        <v>4.5</v>
      </c>
      <c r="C36" s="30">
        <f>'[1]Total Applications'!$I$35</f>
        <v>42</v>
      </c>
      <c r="D36" s="30">
        <f>SUM('[1]Total Applications'!$C$35:$I$35)</f>
        <v>309</v>
      </c>
      <c r="E36" s="31">
        <f>'[1]Waiting Times 1st Cons'!$I$35</f>
        <v>15</v>
      </c>
      <c r="F36" s="31">
        <f>'[1]Number Waiting Priority Apps'!$I$35</f>
        <v>8</v>
      </c>
      <c r="G36" s="31">
        <f>'[1]Numbers Waiting 1st Cons'!$I$35</f>
        <v>39</v>
      </c>
      <c r="H36" s="32">
        <f>'[2]Waiting Times 2nd Cons'!$F36</f>
        <v>0</v>
      </c>
      <c r="I36" s="32">
        <f>'[2]Numbers Waiting 2nd Cons'!$F36</f>
        <v>0</v>
      </c>
      <c r="J36" s="33">
        <f>SUM('[1]Number of 1st Cons Apps Held'!$C$35:$I$35)</f>
        <v>128</v>
      </c>
      <c r="K36" s="33">
        <f>'[2]Number of 2nd Cons Apps Held'!$I$36</f>
        <v>0</v>
      </c>
      <c r="L36" s="33">
        <f>SUM('[1]Number of Priority Apps Held'!$C$35:$I$35)</f>
        <v>41</v>
      </c>
      <c r="M36" s="34" cm="1">
        <f t="array" ref="M36">SUM('[1]District Court Family'!$C$35:$I$35+'[1]District Court Family Appeals'!$C$35:$I$35)</f>
        <v>142</v>
      </c>
      <c r="N36" s="35">
        <f>SUM('[1]CC Jud Sep &amp; Div'!$C$35:$I$35)</f>
        <v>1</v>
      </c>
      <c r="O36" s="35">
        <f>SUM([1]ADMCA!$C$35:$I$35)</f>
        <v>0</v>
      </c>
    </row>
    <row r="37" spans="1:15" ht="15.5" x14ac:dyDescent="0.35">
      <c r="A37" s="28" t="s">
        <v>50</v>
      </c>
      <c r="B37" s="29">
        <v>1</v>
      </c>
      <c r="C37" s="30">
        <f>'[1]Total Applications'!$I$36</f>
        <v>18</v>
      </c>
      <c r="D37" s="30">
        <f>SUM('[1]Total Applications'!$C$36:$I$36)</f>
        <v>126</v>
      </c>
      <c r="E37" s="31">
        <f>'[1]Waiting Times 1st Cons'!$I$36</f>
        <v>12</v>
      </c>
      <c r="F37" s="31">
        <f>'[1]Number Waiting Priority Apps'!$I$36</f>
        <v>0</v>
      </c>
      <c r="G37" s="31">
        <f>'[1]Numbers Waiting 1st Cons'!$I$36</f>
        <v>15</v>
      </c>
      <c r="H37" s="32">
        <f>'[2]Waiting Times 2nd Cons'!$F37</f>
        <v>0</v>
      </c>
      <c r="I37" s="32">
        <f>'[2]Numbers Waiting 2nd Cons'!$F37</f>
        <v>0</v>
      </c>
      <c r="J37" s="33">
        <f>SUM('[1]Number of 1st Cons Apps Held'!$C$36:$I$36)</f>
        <v>20</v>
      </c>
      <c r="K37" s="33">
        <f>'[2]Number of 2nd Cons Apps Held'!$I$37</f>
        <v>0</v>
      </c>
      <c r="L37" s="33">
        <f>SUM('[1]Number of Priority Apps Held'!$C$36:$I$36)</f>
        <v>3</v>
      </c>
      <c r="M37" s="34" cm="1">
        <f t="array" ref="M37">SUM('[1]District Court Family'!$C$36:$I$36+'[1]District Court Family Appeals'!$C$36:$I$36)</f>
        <v>72</v>
      </c>
      <c r="N37" s="35">
        <f>SUM('[1]CC Jud Sep &amp; Div'!$C$36:$I$36)</f>
        <v>0</v>
      </c>
      <c r="O37" s="35">
        <f>SUM([1]ADMCA!$C$36:$I$36)</f>
        <v>0</v>
      </c>
    </row>
    <row r="38" spans="1:15" ht="15.5" x14ac:dyDescent="0.35">
      <c r="A38" s="28" t="s">
        <v>51</v>
      </c>
      <c r="B38" s="29">
        <v>1.9</v>
      </c>
      <c r="C38" s="30">
        <f>'[1]Total Applications'!$I$37</f>
        <v>32</v>
      </c>
      <c r="D38" s="30">
        <f>SUM('[1]Total Applications'!$C$37:$I$37)</f>
        <v>255</v>
      </c>
      <c r="E38" s="31">
        <f>'[1]Waiting Times 1st Cons'!$I$37</f>
        <v>23</v>
      </c>
      <c r="F38" s="31">
        <f>'[1]Number Waiting Priority Apps'!$I$37</f>
        <v>4</v>
      </c>
      <c r="G38" s="31">
        <f>'[1]Numbers Waiting 1st Cons'!$I$37</f>
        <v>41</v>
      </c>
      <c r="H38" s="32">
        <f>'[2]Waiting Times 2nd Cons'!$F38</f>
        <v>0</v>
      </c>
      <c r="I38" s="32">
        <f>'[2]Numbers Waiting 2nd Cons'!$F38</f>
        <v>0</v>
      </c>
      <c r="J38" s="33">
        <f>SUM('[1]Number of 1st Cons Apps Held'!$C$37:$I$37)</f>
        <v>77</v>
      </c>
      <c r="K38" s="33">
        <f>'[2]Number of 2nd Cons Apps Held'!$I$38</f>
        <v>0</v>
      </c>
      <c r="L38" s="33">
        <f>SUM('[1]Number of Priority Apps Held'!$C$37:$I$37)</f>
        <v>20</v>
      </c>
      <c r="M38" s="34" cm="1">
        <f t="array" ref="M38">SUM('[1]District Court Family'!$C$37:$I$37+'[1]District Court Family Appeals'!$C$37:$I$37)</f>
        <v>107</v>
      </c>
      <c r="N38" s="35">
        <f>SUM('[1]CC Jud Sep &amp; Div'!$C$37:$I$37)</f>
        <v>1</v>
      </c>
      <c r="O38" s="35">
        <f>SUM([1]ADMCA!$C$37:$I$37)</f>
        <v>13</v>
      </c>
    </row>
    <row r="39" spans="1:15" ht="15.5" x14ac:dyDescent="0.35">
      <c r="A39" s="28" t="s">
        <v>52</v>
      </c>
      <c r="B39" s="29">
        <v>3.3</v>
      </c>
      <c r="C39" s="30">
        <f>'[1]Total Applications'!$I$38</f>
        <v>35</v>
      </c>
      <c r="D39" s="30">
        <f>SUM('[1]Total Applications'!$C$38:$I$38)</f>
        <v>212</v>
      </c>
      <c r="E39" s="31">
        <f>'[1]Waiting Times 1st Cons'!$I$38</f>
        <v>15</v>
      </c>
      <c r="F39" s="31">
        <f>'[1]Number Waiting Priority Apps'!$I$38</f>
        <v>0</v>
      </c>
      <c r="G39" s="31">
        <f>'[1]Numbers Waiting 1st Cons'!$I$38</f>
        <v>16</v>
      </c>
      <c r="H39" s="32">
        <f>'[2]Waiting Times 2nd Cons'!$F39</f>
        <v>0</v>
      </c>
      <c r="I39" s="32">
        <f>'[2]Numbers Waiting 2nd Cons'!$F39</f>
        <v>0</v>
      </c>
      <c r="J39" s="33">
        <f>SUM('[1]Number of 1st Cons Apps Held'!$C$38:$I$38)</f>
        <v>93</v>
      </c>
      <c r="K39" s="33">
        <f>'[2]Number of 2nd Cons Apps Held'!$I$39</f>
        <v>0</v>
      </c>
      <c r="L39" s="33">
        <f>SUM('[1]Number of Priority Apps Held'!$C$38:$I$38)</f>
        <v>20</v>
      </c>
      <c r="M39" s="34" cm="1">
        <f t="array" ref="M39">SUM('[1]District Court Family Appeals'!$C$38:$I$38+'[1]District Court Family'!$C$38:$I$38)</f>
        <v>105</v>
      </c>
      <c r="N39" s="35">
        <f>SUM('[1]CC Jud Sep &amp; Div'!$C$38:$I$38)</f>
        <v>0</v>
      </c>
      <c r="O39" s="35">
        <f>SUM([1]ADMCA!$C$38:$I$38)</f>
        <v>15</v>
      </c>
    </row>
    <row r="40" spans="1:15" ht="16" thickBot="1" x14ac:dyDescent="0.4">
      <c r="A40" s="28" t="s">
        <v>53</v>
      </c>
      <c r="B40" s="29">
        <v>2.6</v>
      </c>
      <c r="C40" s="30">
        <f>'[1]Total Applications'!$I$39</f>
        <v>27</v>
      </c>
      <c r="D40" s="30">
        <f>SUM('[1]Total Applications'!$C$39:$I$39)</f>
        <v>280</v>
      </c>
      <c r="E40" s="31">
        <f>'[1]Waiting Times 1st Cons'!$I$39</f>
        <v>29</v>
      </c>
      <c r="F40" s="31">
        <f>'[1]Number Waiting Priority Apps'!$I$39</f>
        <v>8</v>
      </c>
      <c r="G40" s="31">
        <f>'[1]Numbers Waiting 1st Cons'!$I$39</f>
        <v>54</v>
      </c>
      <c r="H40" s="32">
        <f>'[2]Waiting Times 2nd Cons'!$F40</f>
        <v>0</v>
      </c>
      <c r="I40" s="32">
        <f>'[2]Numbers Waiting 2nd Cons'!$F40</f>
        <v>0</v>
      </c>
      <c r="J40" s="33">
        <f>SUM('[1]Number of 1st Cons Apps Held'!$C$39:$I$39)</f>
        <v>32</v>
      </c>
      <c r="K40" s="33">
        <f>'[2]Number of 2nd Cons Apps Held'!$I$40</f>
        <v>0</v>
      </c>
      <c r="L40" s="33">
        <f>SUM('[1]Number of Priority Apps Held'!$C$39:$I$39)</f>
        <v>19</v>
      </c>
      <c r="M40" s="44" cm="1">
        <f t="array" ref="M40">SUM('[1]District Court Family Appeals'!$C$39:$I$39+'[1]District Court Family'!$C$39:$I$39)</f>
        <v>123</v>
      </c>
      <c r="N40" s="35">
        <f>SUM('[1]CC Jud Sep &amp; Div'!$C$39:$I$39)</f>
        <v>0</v>
      </c>
      <c r="O40" s="35">
        <f>SUM([1]ADMCA!$C$39:$I$39)</f>
        <v>46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2026-09-30T12:20:40Z</dcterms:modified>
</cp:coreProperties>
</file>