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"/>
    </mc:Choice>
  </mc:AlternateContent>
  <xr:revisionPtr revIDLastSave="0" documentId="13_ncr:1_{BCBDE885-3834-40B1-A0B0-1C9035C7B4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er" sheetId="1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1" l="1"/>
  <c r="O31" i="11" l="1"/>
  <c r="N31" i="11"/>
  <c r="M31" i="11"/>
  <c r="L31" i="11"/>
  <c r="G31" i="11"/>
  <c r="F31" i="11"/>
  <c r="E31" i="11"/>
  <c r="D31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K31" i="11"/>
  <c r="K36" i="11" l="1"/>
  <c r="K35" i="11"/>
  <c r="K34" i="11"/>
  <c r="K33" i="11"/>
  <c r="K29" i="11"/>
  <c r="K28" i="11"/>
  <c r="K27" i="11"/>
  <c r="K26" i="11"/>
  <c r="K25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G36" i="11"/>
  <c r="G35" i="11"/>
  <c r="G34" i="11"/>
  <c r="G33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F36" i="11"/>
  <c r="F35" i="11"/>
  <c r="F34" i="11"/>
  <c r="F33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E36" i="11"/>
  <c r="E35" i="11"/>
  <c r="E34" i="11"/>
  <c r="E33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C36" i="11"/>
  <c r="C35" i="11"/>
  <c r="C34" i="11"/>
  <c r="C33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D23" i="11" l="1"/>
  <c r="D36" i="11"/>
  <c r="D18" i="11"/>
  <c r="H8" i="11"/>
  <c r="H10" i="11"/>
  <c r="H11" i="11"/>
  <c r="H13" i="11"/>
  <c r="H14" i="11"/>
  <c r="H16" i="11"/>
  <c r="H18" i="11"/>
  <c r="H19" i="11"/>
  <c r="H21" i="11"/>
  <c r="H25" i="11"/>
  <c r="H27" i="11"/>
  <c r="H29" i="11"/>
  <c r="H34" i="11"/>
  <c r="H36" i="11"/>
  <c r="I8" i="11"/>
  <c r="I10" i="11"/>
  <c r="I11" i="11"/>
  <c r="I13" i="11"/>
  <c r="I14" i="11"/>
  <c r="I16" i="11"/>
  <c r="I18" i="11"/>
  <c r="I19" i="11"/>
  <c r="I21" i="11"/>
  <c r="I25" i="11"/>
  <c r="I27" i="11"/>
  <c r="I29" i="11"/>
  <c r="I34" i="11"/>
  <c r="I36" i="11"/>
  <c r="D13" i="11"/>
  <c r="J7" i="11"/>
  <c r="J9" i="11"/>
  <c r="J12" i="11"/>
  <c r="J15" i="11"/>
  <c r="J17" i="11"/>
  <c r="J19" i="11"/>
  <c r="J20" i="11"/>
  <c r="J22" i="11"/>
  <c r="J24" i="11"/>
  <c r="J26" i="11"/>
  <c r="J28" i="11"/>
  <c r="J30" i="11"/>
  <c r="J33" i="11"/>
  <c r="J35" i="11"/>
  <c r="L7" i="11"/>
  <c r="L9" i="11"/>
  <c r="L12" i="11"/>
  <c r="L15" i="11"/>
  <c r="L17" i="11"/>
  <c r="L19" i="11"/>
  <c r="L20" i="11"/>
  <c r="L22" i="11"/>
  <c r="L24" i="11"/>
  <c r="L26" i="11"/>
  <c r="L28" i="11"/>
  <c r="L30" i="11"/>
  <c r="L33" i="11"/>
  <c r="L35" i="11"/>
  <c r="M7" i="11"/>
  <c r="M9" i="11"/>
  <c r="M12" i="11"/>
  <c r="M15" i="11"/>
  <c r="M17" i="11"/>
  <c r="M19" i="11"/>
  <c r="M20" i="11"/>
  <c r="M22" i="11"/>
  <c r="M26" i="11"/>
  <c r="M28" i="11"/>
  <c r="M33" i="11"/>
  <c r="M35" i="11"/>
  <c r="M24" i="11"/>
  <c r="M30" i="11"/>
  <c r="N7" i="11"/>
  <c r="N9" i="11"/>
  <c r="N12" i="11"/>
  <c r="N15" i="11"/>
  <c r="N17" i="11"/>
  <c r="N19" i="11"/>
  <c r="N20" i="11"/>
  <c r="N22" i="11"/>
  <c r="N24" i="11"/>
  <c r="N26" i="11"/>
  <c r="N28" i="11"/>
  <c r="N30" i="11"/>
  <c r="N33" i="11"/>
  <c r="N35" i="11"/>
  <c r="O7" i="11"/>
  <c r="O9" i="11"/>
  <c r="O12" i="11"/>
  <c r="O15" i="11"/>
  <c r="O17" i="11"/>
  <c r="O19" i="11"/>
  <c r="O20" i="11"/>
  <c r="O22" i="11"/>
  <c r="O24" i="11"/>
  <c r="O26" i="11"/>
  <c r="O28" i="11"/>
  <c r="O30" i="11"/>
  <c r="O33" i="11"/>
  <c r="O35" i="11"/>
  <c r="D25" i="11"/>
  <c r="D11" i="11"/>
  <c r="D21" i="11"/>
  <c r="D22" i="11"/>
  <c r="D24" i="11"/>
  <c r="D26" i="11"/>
  <c r="D28" i="11"/>
  <c r="D30" i="11"/>
  <c r="D33" i="11"/>
  <c r="D35" i="11"/>
  <c r="D27" i="11"/>
  <c r="D14" i="11"/>
  <c r="K24" i="11"/>
  <c r="K23" i="11"/>
  <c r="K30" i="11"/>
  <c r="D8" i="11"/>
  <c r="D16" i="11"/>
  <c r="D7" i="11"/>
  <c r="D15" i="11"/>
  <c r="D17" i="11"/>
  <c r="H7" i="11"/>
  <c r="H9" i="11"/>
  <c r="H12" i="11"/>
  <c r="H15" i="11"/>
  <c r="H17" i="11"/>
  <c r="H20" i="11"/>
  <c r="H22" i="11"/>
  <c r="H24" i="11"/>
  <c r="H26" i="11"/>
  <c r="H28" i="11"/>
  <c r="H30" i="11"/>
  <c r="H31" i="11"/>
  <c r="H33" i="11"/>
  <c r="H35" i="11"/>
  <c r="I7" i="11"/>
  <c r="I9" i="11"/>
  <c r="I12" i="11"/>
  <c r="I15" i="11"/>
  <c r="I17" i="11"/>
  <c r="I20" i="11"/>
  <c r="I22" i="11"/>
  <c r="I24" i="11"/>
  <c r="I26" i="11"/>
  <c r="I28" i="11"/>
  <c r="I30" i="11"/>
  <c r="I31" i="11"/>
  <c r="I33" i="11"/>
  <c r="I35" i="11"/>
  <c r="D29" i="11"/>
  <c r="D34" i="11"/>
  <c r="D10" i="11"/>
  <c r="D9" i="11"/>
  <c r="D12" i="11"/>
  <c r="D19" i="11"/>
  <c r="D20" i="11"/>
  <c r="J8" i="11"/>
  <c r="J10" i="11"/>
  <c r="J11" i="11"/>
  <c r="J13" i="11"/>
  <c r="J14" i="11"/>
  <c r="J16" i="11"/>
  <c r="J18" i="11"/>
  <c r="J21" i="11"/>
  <c r="J23" i="11"/>
  <c r="J25" i="11"/>
  <c r="J27" i="11"/>
  <c r="J29" i="11"/>
  <c r="J34" i="11"/>
  <c r="J36" i="11"/>
  <c r="L8" i="11"/>
  <c r="L10" i="11"/>
  <c r="L11" i="11"/>
  <c r="L13" i="11"/>
  <c r="L14" i="11"/>
  <c r="L16" i="11"/>
  <c r="L18" i="11"/>
  <c r="L21" i="11"/>
  <c r="L23" i="11"/>
  <c r="L25" i="11"/>
  <c r="L27" i="11"/>
  <c r="L29" i="11"/>
  <c r="L34" i="11"/>
  <c r="L36" i="11"/>
  <c r="M8" i="11"/>
  <c r="M10" i="11"/>
  <c r="M11" i="11"/>
  <c r="M13" i="11"/>
  <c r="M14" i="11"/>
  <c r="M16" i="11"/>
  <c r="M18" i="11"/>
  <c r="M21" i="11"/>
  <c r="M23" i="11"/>
  <c r="M25" i="11"/>
  <c r="M27" i="11"/>
  <c r="M29" i="11"/>
  <c r="M34" i="11"/>
  <c r="M36" i="11"/>
  <c r="N8" i="11"/>
  <c r="N10" i="11"/>
  <c r="N11" i="11"/>
  <c r="N13" i="11"/>
  <c r="N14" i="11"/>
  <c r="N16" i="11"/>
  <c r="N18" i="11"/>
  <c r="N21" i="11"/>
  <c r="N23" i="11"/>
  <c r="N25" i="11"/>
  <c r="N27" i="11"/>
  <c r="N29" i="11"/>
  <c r="N34" i="11"/>
  <c r="N36" i="11"/>
  <c r="O8" i="11"/>
  <c r="O10" i="11"/>
  <c r="O11" i="11"/>
  <c r="O13" i="11"/>
  <c r="O14" i="11"/>
  <c r="O16" i="11"/>
  <c r="O18" i="11"/>
  <c r="O21" i="11"/>
  <c r="O23" i="11"/>
  <c r="O25" i="11"/>
  <c r="O27" i="11"/>
  <c r="O29" i="11"/>
  <c r="O34" i="11"/>
  <c r="O36" i="11"/>
  <c r="O6" i="11" l="1"/>
  <c r="K6" i="11" l="1"/>
  <c r="E6" i="11"/>
  <c r="F6" i="11"/>
  <c r="C6" i="11"/>
  <c r="G6" i="11"/>
  <c r="J6" i="11" l="1"/>
  <c r="I6" i="11"/>
  <c r="L6" i="11"/>
  <c r="M6" i="11"/>
  <c r="N6" i="11"/>
  <c r="D6" i="11"/>
  <c r="H6" i="11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<sst xmlns="http://schemas.openxmlformats.org/spreadsheetml/2006/main" count="53" uniqueCount="50">
  <si>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</si>
  <si>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</si>
  <si>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</si>
  <si>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</si>
  <si>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</si>
  <si>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</si>
  <si>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</si>
  <si>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</si>
  <si>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</si>
  <si>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</si>
  <si>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</si>
  <si>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</si>
  <si>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</si>
  <si>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</si>
  <si>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</si>
  <si>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</si>
  <si>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</si>
  <si>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</si>
  <si>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</si>
  <si>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</si>
  <si>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</si>
  <si>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</si>
  <si>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</si>
  <si>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</si>
  <si>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</si>
  <si>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</si>
  <si>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</si>
  <si>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</si>
  <si>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</si>
  <si>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</si>
  <si>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</si>
  <si>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</si>
  <si>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</si>
  <si>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</si>
  <si>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</si>
  <si>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</si>
  <si>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</si>
  <si>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</si>
  <si>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</si>
  <si>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</si>
  <si>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</si>
  <si>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</si>
  <si>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</si>
  <si>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</si>
  <si>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</si>
  <si>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</si>
  <si>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</si>
  <si>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30th November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</si>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</sst>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8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12" xfId="0" applyFont="1" applyFill="1" applyBorder="1" applyAlignment="1">
      <alignment vertical="center"/>
    </xf>
    <xf numFmtId="0" fontId="6" fillId="7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5" fillId="0" borderId="11" xfId="0" applyFont="1" applyBorder="1"/>
    <xf numFmtId="0" fontId="6" fillId="3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3" fillId="8" borderId="0" xfId="0" applyFont="1" applyFill="1" applyAlignment="1" applyProtection="1">
      <alignment horizontal="center" vertical="top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8" borderId="5" xfId="0" applyFont="1" applyFill="1" applyBorder="1" applyAlignment="1" applyProtection="1">
      <alignment horizontal="center" vertical="top" wrapText="1" readingOrder="1"/>
      <protection locked="0"/>
    </xf>
    <xf numFmtId="164" fontId="7" fillId="8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2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 refreshError="1"/>
      <sheetData sheetId="1" refreshError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  <cell r="M4">
            <v>36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  <cell r="M5">
            <v>34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  <cell r="M6">
            <v>18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  <cell r="M7">
            <v>27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  <cell r="M8">
            <v>20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  <cell r="M10">
            <v>8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  <cell r="M11">
            <v>90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  <cell r="M12">
            <v>64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  <cell r="M14">
            <v>20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  <cell r="M15">
            <v>35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50</v>
          </cell>
          <cell r="L16">
            <v>43</v>
          </cell>
          <cell r="M16">
            <v>34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  <cell r="M17">
            <v>100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  <cell r="L18">
            <v>14</v>
          </cell>
          <cell r="M18">
            <v>20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0</v>
          </cell>
          <cell r="M19">
            <v>8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  <cell r="M20">
            <v>40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  <cell r="M21">
            <v>44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  <cell r="M22">
            <v>86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  <cell r="M23">
            <v>51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  <cell r="M24">
            <v>30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  <cell r="M25">
            <v>9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  <cell r="M26">
            <v>16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  <cell r="M28">
            <v>52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  <cell r="M29">
            <v>29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  <cell r="M30">
            <v>21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  <cell r="M31">
            <v>26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  <cell r="M32">
            <v>27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  <cell r="M33">
            <v>56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  <cell r="M34">
            <v>723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  <cell r="M35">
            <v>15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  <cell r="M36">
            <v>38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  <cell r="M37">
            <v>19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  <cell r="M38">
            <v>38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  <cell r="M39">
            <v>33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  <cell r="M40">
            <v>27</v>
          </cell>
        </row>
      </sheetData>
      <sheetData sheetId="3">
        <row r="4">
          <cell r="C4">
            <v>8</v>
          </cell>
          <cell r="M4">
            <v>11</v>
          </cell>
        </row>
        <row r="5">
          <cell r="M5">
            <v>51</v>
          </cell>
        </row>
        <row r="6">
          <cell r="M6">
            <v>9</v>
          </cell>
        </row>
        <row r="7">
          <cell r="M7">
            <v>32</v>
          </cell>
        </row>
        <row r="8">
          <cell r="M8">
            <v>34</v>
          </cell>
        </row>
        <row r="10">
          <cell r="M10">
            <v>20</v>
          </cell>
        </row>
        <row r="11">
          <cell r="M11">
            <v>25</v>
          </cell>
        </row>
        <row r="12">
          <cell r="M12">
            <v>14</v>
          </cell>
        </row>
        <row r="14">
          <cell r="M14">
            <v>11</v>
          </cell>
        </row>
        <row r="15">
          <cell r="M15">
            <v>43</v>
          </cell>
        </row>
        <row r="16">
          <cell r="M16">
            <v>34</v>
          </cell>
        </row>
        <row r="17">
          <cell r="M17">
            <v>7</v>
          </cell>
        </row>
        <row r="18">
          <cell r="M18">
            <v>41</v>
          </cell>
        </row>
        <row r="19">
          <cell r="M19">
            <v>7</v>
          </cell>
        </row>
        <row r="20">
          <cell r="M20">
            <v>8</v>
          </cell>
        </row>
        <row r="21">
          <cell r="M21">
            <v>20</v>
          </cell>
        </row>
        <row r="22">
          <cell r="M22">
            <v>38</v>
          </cell>
        </row>
        <row r="23">
          <cell r="M23">
            <v>24</v>
          </cell>
        </row>
        <row r="24">
          <cell r="M24">
            <v>45</v>
          </cell>
        </row>
        <row r="25">
          <cell r="M25">
            <v>7</v>
          </cell>
        </row>
        <row r="26">
          <cell r="M26">
            <v>16</v>
          </cell>
        </row>
        <row r="28">
          <cell r="M28">
            <v>31</v>
          </cell>
        </row>
        <row r="29">
          <cell r="M29">
            <v>15</v>
          </cell>
        </row>
        <row r="30">
          <cell r="M30">
            <v>23</v>
          </cell>
        </row>
        <row r="31">
          <cell r="M31">
            <v>25</v>
          </cell>
        </row>
        <row r="32">
          <cell r="M32">
            <v>64</v>
          </cell>
        </row>
        <row r="33">
          <cell r="M33">
            <v>18</v>
          </cell>
        </row>
        <row r="35">
          <cell r="M35">
            <v>32</v>
          </cell>
        </row>
        <row r="36">
          <cell r="M36">
            <v>26</v>
          </cell>
        </row>
        <row r="37">
          <cell r="M37">
            <v>10</v>
          </cell>
        </row>
        <row r="38">
          <cell r="M38">
            <v>43</v>
          </cell>
        </row>
        <row r="39">
          <cell r="M39">
            <v>35</v>
          </cell>
        </row>
        <row r="40">
          <cell r="M40">
            <v>7</v>
          </cell>
        </row>
      </sheetData>
      <sheetData sheetId="4">
        <row r="4">
          <cell r="C4">
            <v>0</v>
          </cell>
          <cell r="M4">
            <v>2</v>
          </cell>
        </row>
        <row r="5">
          <cell r="M5">
            <v>6</v>
          </cell>
        </row>
        <row r="6">
          <cell r="M6">
            <v>2</v>
          </cell>
        </row>
        <row r="7">
          <cell r="M7">
            <v>5</v>
          </cell>
        </row>
        <row r="8">
          <cell r="M8">
            <v>0</v>
          </cell>
        </row>
        <row r="10">
          <cell r="M10">
            <v>1</v>
          </cell>
        </row>
        <row r="11">
          <cell r="M11">
            <v>2</v>
          </cell>
        </row>
        <row r="12">
          <cell r="M12">
            <v>3</v>
          </cell>
        </row>
        <row r="14">
          <cell r="M14">
            <v>0</v>
          </cell>
        </row>
        <row r="15">
          <cell r="M15">
            <v>10</v>
          </cell>
        </row>
        <row r="16">
          <cell r="M16">
            <v>9</v>
          </cell>
        </row>
        <row r="17">
          <cell r="M17">
            <v>0</v>
          </cell>
        </row>
        <row r="18">
          <cell r="M18">
            <v>11</v>
          </cell>
        </row>
        <row r="19">
          <cell r="M19">
            <v>0</v>
          </cell>
        </row>
        <row r="20">
          <cell r="M20">
            <v>1</v>
          </cell>
        </row>
        <row r="21">
          <cell r="M21">
            <v>4</v>
          </cell>
        </row>
        <row r="22">
          <cell r="M22">
            <v>11</v>
          </cell>
        </row>
        <row r="23">
          <cell r="M23">
            <v>4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1</v>
          </cell>
        </row>
        <row r="28">
          <cell r="M28">
            <v>5</v>
          </cell>
        </row>
        <row r="29">
          <cell r="M29">
            <v>5</v>
          </cell>
        </row>
        <row r="30">
          <cell r="M30">
            <v>7</v>
          </cell>
        </row>
        <row r="31">
          <cell r="M31">
            <v>4</v>
          </cell>
        </row>
        <row r="32">
          <cell r="M32">
            <v>10</v>
          </cell>
        </row>
        <row r="33">
          <cell r="M33">
            <v>3</v>
          </cell>
        </row>
        <row r="35">
          <cell r="M35">
            <v>8</v>
          </cell>
        </row>
        <row r="36">
          <cell r="M36">
            <v>9</v>
          </cell>
        </row>
        <row r="37">
          <cell r="M37">
            <v>0</v>
          </cell>
        </row>
        <row r="38">
          <cell r="M38">
            <v>12</v>
          </cell>
        </row>
        <row r="39">
          <cell r="M39">
            <v>1</v>
          </cell>
        </row>
        <row r="40">
          <cell r="M40">
            <v>2</v>
          </cell>
        </row>
      </sheetData>
      <sheetData sheetId="5">
        <row r="4">
          <cell r="C4">
            <v>13</v>
          </cell>
          <cell r="F4">
            <v>18</v>
          </cell>
          <cell r="M4">
            <v>28</v>
          </cell>
        </row>
        <row r="5">
          <cell r="F5">
            <v>59</v>
          </cell>
          <cell r="M5">
            <v>99</v>
          </cell>
        </row>
        <row r="6">
          <cell r="M6">
            <v>8</v>
          </cell>
        </row>
        <row r="7">
          <cell r="M7">
            <v>105</v>
          </cell>
        </row>
        <row r="8">
          <cell r="M8">
            <v>42</v>
          </cell>
        </row>
        <row r="10">
          <cell r="M10">
            <v>30</v>
          </cell>
        </row>
        <row r="11">
          <cell r="M11">
            <v>85</v>
          </cell>
        </row>
        <row r="12">
          <cell r="M12">
            <v>63</v>
          </cell>
        </row>
        <row r="14">
          <cell r="M14">
            <v>20</v>
          </cell>
        </row>
        <row r="15">
          <cell r="M15">
            <v>72</v>
          </cell>
        </row>
        <row r="16">
          <cell r="M16">
            <v>48</v>
          </cell>
        </row>
        <row r="17">
          <cell r="M17">
            <v>12</v>
          </cell>
        </row>
        <row r="18">
          <cell r="M18">
            <v>104</v>
          </cell>
        </row>
        <row r="19">
          <cell r="M19">
            <v>8</v>
          </cell>
        </row>
        <row r="20">
          <cell r="M20">
            <v>18</v>
          </cell>
        </row>
        <row r="21">
          <cell r="M21">
            <v>60</v>
          </cell>
        </row>
        <row r="22">
          <cell r="M22">
            <v>162</v>
          </cell>
        </row>
        <row r="23">
          <cell r="M23">
            <v>46</v>
          </cell>
        </row>
        <row r="24">
          <cell r="M24">
            <v>24</v>
          </cell>
        </row>
        <row r="25">
          <cell r="M25">
            <v>5</v>
          </cell>
        </row>
        <row r="26">
          <cell r="M26">
            <v>8</v>
          </cell>
        </row>
        <row r="28">
          <cell r="M28">
            <v>84</v>
          </cell>
        </row>
        <row r="29">
          <cell r="M29">
            <v>44</v>
          </cell>
        </row>
        <row r="30">
          <cell r="M30">
            <v>40</v>
          </cell>
        </row>
        <row r="31">
          <cell r="M31">
            <v>26</v>
          </cell>
        </row>
        <row r="32">
          <cell r="M32">
            <v>127</v>
          </cell>
        </row>
        <row r="33">
          <cell r="M33">
            <v>72</v>
          </cell>
        </row>
        <row r="35">
          <cell r="M35">
            <v>79</v>
          </cell>
        </row>
        <row r="36">
          <cell r="M36">
            <v>61</v>
          </cell>
        </row>
        <row r="37">
          <cell r="M37">
            <v>11</v>
          </cell>
        </row>
        <row r="38">
          <cell r="M38">
            <v>76</v>
          </cell>
        </row>
        <row r="39">
          <cell r="M39">
            <v>53</v>
          </cell>
        </row>
        <row r="40">
          <cell r="M40">
            <v>16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  <cell r="M4">
            <v>9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  <cell r="M5">
            <v>7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  <cell r="M6">
            <v>15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  <cell r="M7">
            <v>12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  <cell r="M8">
            <v>8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  <cell r="M10">
            <v>14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  <cell r="M11">
            <v>21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  <cell r="M12">
            <v>36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  <cell r="M14">
            <v>11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  <cell r="M15">
            <v>11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  <cell r="M16">
            <v>22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  <cell r="M17">
            <v>71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  <cell r="M18">
            <v>4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  <cell r="M19">
            <v>6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  <cell r="M20">
            <v>10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  <cell r="M21">
            <v>18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  <cell r="M22">
            <v>23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  <cell r="M23">
            <v>3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  <cell r="M24">
            <v>6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  <cell r="M25">
            <v>8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  <cell r="M26">
            <v>5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  <cell r="M28">
            <v>11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  <cell r="M29">
            <v>6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  <cell r="M30">
            <v>18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  <cell r="M31">
            <v>9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  <cell r="M32">
            <v>12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  <cell r="M33">
            <v>9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  <cell r="M34">
            <v>79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  <cell r="M35">
            <v>2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  <cell r="M36">
            <v>11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  <cell r="M37">
            <v>8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  <cell r="M38">
            <v>8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  <cell r="M39">
            <v>2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  <cell r="M40">
            <v>8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  <cell r="M4">
            <v>0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  <cell r="M5">
            <v>4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  <cell r="M6">
            <v>11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  <cell r="M7">
            <v>9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  <cell r="M8">
            <v>2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  <cell r="M10">
            <v>5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  <cell r="M11">
            <v>18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  <cell r="M12">
            <v>26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  <cell r="M14">
            <v>4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  <cell r="M15">
            <v>2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  <cell r="M16">
            <v>11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  <cell r="M17">
            <v>66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  <cell r="M18">
            <v>2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  <cell r="M19">
            <v>1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  <cell r="M20">
            <v>6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  <cell r="M21">
            <v>4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  <cell r="M22">
            <v>11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  <cell r="M23">
            <v>1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  <cell r="M24">
            <v>6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  <cell r="M25">
            <v>2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  <cell r="M26">
            <v>2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  <cell r="M28">
            <v>5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  <cell r="M29">
            <v>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  <cell r="M30">
            <v>6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  <cell r="M31">
            <v>4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  <cell r="M32">
            <v>4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  <cell r="M33">
            <v>4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  <cell r="M34">
            <v>78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  <cell r="M35">
            <v>1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  <cell r="M36">
            <v>9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1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  <cell r="M38">
            <v>6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  <cell r="M39">
            <v>2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  <cell r="M40">
            <v>6</v>
          </cell>
        </row>
      </sheetData>
      <sheetData sheetId="10" refreshError="1"/>
      <sheetData sheetId="11">
        <row r="4">
          <cell r="D4">
            <v>0</v>
          </cell>
          <cell r="M4">
            <v>0</v>
          </cell>
        </row>
        <row r="5">
          <cell r="M5">
            <v>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5">
          <cell r="M25">
            <v>0</v>
          </cell>
        </row>
        <row r="26">
          <cell r="M26">
            <v>0</v>
          </cell>
        </row>
        <row r="28">
          <cell r="M28">
            <v>0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</sheetData>
      <sheetData sheetId="12" refreshError="1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  <cell r="M4">
            <v>6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  <cell r="M5">
            <v>21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  <cell r="M6">
            <v>0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  <cell r="M7">
            <v>5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  <cell r="M8">
            <v>13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  <cell r="M10">
            <v>2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  <cell r="M11">
            <v>15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  <cell r="M12">
            <v>13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  <cell r="M14">
            <v>14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  <cell r="M15">
            <v>11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  <cell r="M16">
            <v>6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  <cell r="M17">
            <v>5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  <cell r="M19">
            <v>0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  <cell r="M20">
            <v>19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  <cell r="M21">
            <v>16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  <cell r="M22">
            <v>35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  <cell r="M23">
            <v>17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  <cell r="M26">
            <v>19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  <cell r="M28">
            <v>26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  <cell r="M29">
            <v>14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  <cell r="M30">
            <v>4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  <cell r="M31">
            <v>12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  <cell r="M32">
            <v>4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  <cell r="M33">
            <v>8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  <cell r="M35">
            <v>1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  <cell r="M36">
            <v>23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  <cell r="M37">
            <v>9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  <cell r="M38">
            <v>19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  <cell r="M39">
            <v>14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  <cell r="M40">
            <v>12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  <cell r="M15">
            <v>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  <cell r="M19">
            <v>0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  <cell r="M20">
            <v>2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  <cell r="M28">
            <v>0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  <cell r="M33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  <cell r="M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  <cell r="M37">
            <v>2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  <cell r="M38">
            <v>4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  <cell r="M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</row>
      </sheetData>
      <sheetData sheetId="15" refreshError="1"/>
      <sheetData sheetId="16" refreshError="1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  <cell r="M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  <cell r="M8">
            <v>4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  <cell r="M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  <cell r="M31">
            <v>0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  <cell r="M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</sheetData>
      <sheetData sheetId="18" refreshError="1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  <cell r="M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  <cell r="M6">
            <v>0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  <cell r="M7">
            <v>10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  <cell r="M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  <cell r="M12">
            <v>1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  <cell r="M14">
            <v>2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  <cell r="M15">
            <v>5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  <cell r="M20">
            <v>5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  <cell r="M21">
            <v>6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  <cell r="M22">
            <v>16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  <cell r="M24">
            <v>22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  <cell r="M29">
            <v>2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  <cell r="M30">
            <v>3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  <cell r="M31">
            <v>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  <cell r="M33">
            <v>0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  <cell r="M35">
            <v>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  <cell r="M38">
            <v>0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  <cell r="M39">
            <v>4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  <cell r="M40">
            <v>3</v>
          </cell>
        </row>
      </sheetData>
      <sheetData sheetId="20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7"/>
  <sheetViews>
    <sheetView tabSelected="1" zoomScale="80" zoomScaleNormal="80" workbookViewId="0">
      <pane xSplit="1" topLeftCell="B1" activePane="topRight" state="frozen"/>
      <selection activeCell="A4" sqref="A4"/>
      <selection pane="topRight" activeCell="M19" sqref="M19"/>
    </sheetView>
  </sheetViews>
  <sheetFormatPr defaultRowHeight="12.75"/>
  <cols>
    <col min="1" max="1" width="23.5" customWidth="1"/>
    <col min="2" max="2" width="15.625" bestFit="1" customWidth="1"/>
    <col min="3" max="5" width="14.625" customWidth="1"/>
    <col min="6" max="6" width="8.375" bestFit="1" customWidth="1"/>
    <col min="7" max="7" width="10.25" customWidth="1"/>
    <col min="8" max="9" width="14.125" hidden="1" customWidth="1"/>
    <col min="10" max="10" width="11.875" customWidth="1"/>
    <col min="11" max="11" width="9.625" style="19" hidden="1" customWidth="1"/>
    <col min="12" max="12" width="13" customWidth="1"/>
    <col min="13" max="14" width="22.625" customWidth="1"/>
    <col min="15" max="15" width="21.5" customWidth="1"/>
  </cols>
  <sheetData>
    <row r="1" spans="1:16" ht="27" thickTop="1">
      <c r="A1" s="51" t="s">
        <v>0</v>
      </c>
      <c r="B1" s="52"/>
      <c r="C1" s="52"/>
      <c r="D1" s="52"/>
      <c r="E1" s="1"/>
      <c r="F1" s="1"/>
      <c r="G1" s="1"/>
      <c r="H1" s="1"/>
      <c r="I1" s="1"/>
      <c r="J1" s="1"/>
      <c r="K1" s="1"/>
      <c r="L1" s="1"/>
      <c r="M1" s="1"/>
      <c r="N1" s="1"/>
      <c r="O1" s="35"/>
    </row>
    <row r="2" spans="1:16" ht="26.25">
      <c r="A2" s="53" t="s">
        <v>47</v>
      </c>
      <c r="B2" s="54"/>
      <c r="C2" s="54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3"/>
    </row>
    <row r="3" spans="1:16" ht="26.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3"/>
    </row>
    <row r="4" spans="1:16" s="5" customFormat="1" ht="18.75" customHeight="1">
      <c r="A4" s="4"/>
      <c r="B4" s="44" t="s">
        <v>45</v>
      </c>
      <c r="C4" s="55" t="s">
        <v>41</v>
      </c>
      <c r="D4" s="55"/>
      <c r="E4" s="56" t="s">
        <v>1</v>
      </c>
      <c r="F4" s="56"/>
      <c r="G4" s="56"/>
      <c r="H4" s="57" t="s">
        <v>2</v>
      </c>
      <c r="I4" s="57"/>
      <c r="J4" s="48" t="s">
        <v>3</v>
      </c>
      <c r="K4" s="48"/>
      <c r="L4" s="48"/>
      <c r="M4" s="49" t="s">
        <v>40</v>
      </c>
      <c r="N4" s="49"/>
      <c r="O4" s="50"/>
      <c r="P4" s="41"/>
    </row>
    <row r="5" spans="1:16" s="5" customFormat="1" ht="47.25">
      <c r="A5" s="6" t="s">
        <v>4</v>
      </c>
      <c r="B5" s="46"/>
      <c r="C5" s="7" t="s">
        <v>42</v>
      </c>
      <c r="D5" s="42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24" t="s">
        <v>48</v>
      </c>
    </row>
    <row r="6" spans="1:16" s="5" customFormat="1" ht="15.75" customHeight="1">
      <c r="A6" s="12" t="s">
        <v>10</v>
      </c>
      <c r="B6" s="45">
        <v>3.6</v>
      </c>
      <c r="C6" s="13">
        <f>'[1]Total Applications'!$M$4</f>
        <v>36</v>
      </c>
      <c r="D6" s="13">
        <f>SUM('[1]Total Applications'!$C$4:M4)</f>
        <v>344</v>
      </c>
      <c r="E6" s="14">
        <f>MAX('[1]Waiting Times 1st Cons'!$M$4)</f>
        <v>11</v>
      </c>
      <c r="F6" s="14">
        <f>'[1]Number Waiting Priority Apps'!$M$4</f>
        <v>2</v>
      </c>
      <c r="G6" s="14">
        <f>'[1]Numbers Waiting 1st Cons'!$M$4</f>
        <v>28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Held'!$C$4:$M4)</f>
        <v>131</v>
      </c>
      <c r="K6" s="16">
        <f>'[1]Number of 2nd Cons Apps Held'!$M$4+'[1]Number of 2nd Cons Apps Held'!$M$5</f>
        <v>0</v>
      </c>
      <c r="L6" s="16">
        <f>SUM('[1]Number of Priority Apps Held'!$C$4:$M4)</f>
        <v>34</v>
      </c>
      <c r="M6" s="17">
        <f>SUM('[1]District Court Family'!$C4:$M4)+SUM('[1]District Court Family Appeals'!$C4:$M4)</f>
        <v>127</v>
      </c>
      <c r="N6" s="17">
        <f>SUM('[1]CC Jud Sep &amp; Div'!$C$4:$M4)</f>
        <v>0</v>
      </c>
      <c r="O6" s="39">
        <f>SUM([1]ADMCA!$C$4:M4)</f>
        <v>0</v>
      </c>
    </row>
    <row r="7" spans="1:16" s="5" customFormat="1" ht="15.75" customHeight="1">
      <c r="A7" s="12" t="s">
        <v>46</v>
      </c>
      <c r="B7" s="45">
        <v>1.75</v>
      </c>
      <c r="C7" s="13">
        <f>'[1]Total Applications'!$M$5</f>
        <v>34</v>
      </c>
      <c r="D7" s="13">
        <f>SUM('[1]Total Applications'!$C5:M$5)</f>
        <v>424</v>
      </c>
      <c r="E7" s="14">
        <f>'[1]Waiting Times 1st Cons'!$M$5</f>
        <v>51</v>
      </c>
      <c r="F7" s="14">
        <f>'[1]Number Waiting Priority Apps'!$M$5</f>
        <v>6</v>
      </c>
      <c r="G7" s="14">
        <f>'[1]Numbers Waiting 1st Cons'!$M$5</f>
        <v>99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Held'!$C5:$M5)</f>
        <v>88</v>
      </c>
      <c r="K7" s="16">
        <f>'[1]Number of 2nd Cons Apps Held'!$M$5</f>
        <v>0</v>
      </c>
      <c r="L7" s="16">
        <f>SUM('[1]Number of Priority Apps Held'!$C5:$M5)</f>
        <v>36</v>
      </c>
      <c r="M7" s="17">
        <f>SUM('[1]District Court Family'!$C5:$M5)+SUM('[1]District Court Family Appeals'!$C5:$M5)</f>
        <v>166</v>
      </c>
      <c r="N7" s="17">
        <f>SUM('[1]CC Jud Sep &amp; Div'!$C5:$M5)</f>
        <v>7</v>
      </c>
      <c r="O7" s="32">
        <f>SUM([1]ADMCA!$C5:M$5)</f>
        <v>127</v>
      </c>
    </row>
    <row r="8" spans="1:16" s="5" customFormat="1" ht="15">
      <c r="A8" s="12" t="s">
        <v>11</v>
      </c>
      <c r="B8" s="45">
        <v>3</v>
      </c>
      <c r="C8" s="13">
        <f>'[1]Total Applications'!$M$6</f>
        <v>18</v>
      </c>
      <c r="D8" s="13">
        <f>SUM('[1]Total Applications'!$C$6:M6)</f>
        <v>100</v>
      </c>
      <c r="E8" s="14">
        <f>'[1]Waiting Times 1st Cons'!$M$6</f>
        <v>9</v>
      </c>
      <c r="F8" s="14">
        <f>'[1]Number Waiting Priority Apps'!$M$6</f>
        <v>2</v>
      </c>
      <c r="G8" s="14">
        <f>'[1]Numbers Waiting 1st Cons'!$M$6</f>
        <v>8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Held'!$C6:$M6)</f>
        <v>76</v>
      </c>
      <c r="K8" s="16">
        <f>'[1]Number of 2nd Cons Apps Held'!$M$6</f>
        <v>0</v>
      </c>
      <c r="L8" s="16">
        <f>SUM('[1]Number of Priority Apps Held'!$C6:$M6)</f>
        <v>33</v>
      </c>
      <c r="M8" s="17">
        <f>SUM('[1]District Court Family'!$C6:$M6)+SUM('[1]District Court Family Appeals'!$C6:$M6)</f>
        <v>12</v>
      </c>
      <c r="N8" s="17">
        <f>SUM('[1]CC Jud Sep &amp; Div'!$C6:$M6)</f>
        <v>0</v>
      </c>
      <c r="O8" s="32">
        <f>SUM([1]ADMCA!$C6:M$6)</f>
        <v>2</v>
      </c>
    </row>
    <row r="9" spans="1:16" s="5" customFormat="1" ht="15">
      <c r="A9" s="12" t="s">
        <v>12</v>
      </c>
      <c r="B9" s="45">
        <v>4</v>
      </c>
      <c r="C9" s="13">
        <f>'[1]Total Applications'!$M$7</f>
        <v>27</v>
      </c>
      <c r="D9" s="13">
        <f>SUM('[1]Total Applications'!$C$7:M7)</f>
        <v>434</v>
      </c>
      <c r="E9" s="14">
        <f>'[1]Waiting Times 1st Cons'!$M$7</f>
        <v>32</v>
      </c>
      <c r="F9" s="14">
        <f>'[1]Number Waiting Priority Apps'!$M$7</f>
        <v>5</v>
      </c>
      <c r="G9" s="14">
        <f>'[1]Numbers Waiting 1st Cons'!$M$7</f>
        <v>105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Held'!$C7:$M7)</f>
        <v>157</v>
      </c>
      <c r="K9" s="16">
        <f>'[1]Number of 2nd Cons Apps Held'!$M$7</f>
        <v>0</v>
      </c>
      <c r="L9" s="16">
        <f>SUM('[1]Number of Priority Apps Held'!$C7:$M7)</f>
        <v>66</v>
      </c>
      <c r="M9" s="17">
        <f>SUM('[1]District Court Family'!$C7:$M7)+SUM('[1]District Court Family Appeals'!$C7:$M7)</f>
        <v>61</v>
      </c>
      <c r="N9" s="17">
        <f>SUM('[1]CC Jud Sep &amp; Div'!$C7:$M7)</f>
        <v>0</v>
      </c>
      <c r="O9" s="32">
        <f>SUM([1]ADMCA!$C$7:M7)</f>
        <v>146</v>
      </c>
    </row>
    <row r="10" spans="1:16" s="5" customFormat="1" ht="15">
      <c r="A10" s="12" t="s">
        <v>13</v>
      </c>
      <c r="B10" s="45">
        <v>2</v>
      </c>
      <c r="C10" s="13">
        <f>'[1]Total Applications'!$M$8</f>
        <v>20</v>
      </c>
      <c r="D10" s="13">
        <f>SUM('[1]Total Applications'!$C$8:M8)</f>
        <v>192</v>
      </c>
      <c r="E10" s="14">
        <f>'[1]Waiting Times 1st Cons'!$M$8</f>
        <v>34</v>
      </c>
      <c r="F10" s="14">
        <f>'[1]Number Waiting Priority Apps'!$M$8</f>
        <v>0</v>
      </c>
      <c r="G10" s="14">
        <f>'[1]Numbers Waiting 1st Cons'!$M$8</f>
        <v>42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Held'!$C8:$M8)</f>
        <v>34</v>
      </c>
      <c r="K10" s="16">
        <f>'[1]Number of 2nd Cons Apps Held'!$M$8</f>
        <v>0</v>
      </c>
      <c r="L10" s="16">
        <f>SUM('[1]Number of Priority Apps Held'!$C8:$M8)</f>
        <v>9</v>
      </c>
      <c r="M10" s="17">
        <f>SUM('[1]District Court Family'!$C8:$M8)+SUM('[1]District Court Family Appeals'!$C8:$M8)</f>
        <v>89</v>
      </c>
      <c r="N10" s="17">
        <f>SUM('[1]CC Jud Sep &amp; Div'!$C8:$M8)</f>
        <v>8</v>
      </c>
      <c r="O10" s="32">
        <f>SUM([1]ADMCA!$C$8:M8)</f>
        <v>0</v>
      </c>
    </row>
    <row r="11" spans="1:16" s="5" customFormat="1" ht="15">
      <c r="A11" s="12" t="s">
        <v>14</v>
      </c>
      <c r="B11" s="45">
        <v>2.25</v>
      </c>
      <c r="C11" s="13">
        <f>'[1]Total Applications'!$M$10</f>
        <v>8</v>
      </c>
      <c r="D11" s="13">
        <f>SUM('[1]Total Applications'!$C$10:M10)</f>
        <v>191</v>
      </c>
      <c r="E11" s="14">
        <f>'[1]Waiting Times 1st Cons'!$M$10</f>
        <v>20</v>
      </c>
      <c r="F11" s="14">
        <f>'[1]Number Waiting Priority Apps'!$M$10</f>
        <v>1</v>
      </c>
      <c r="G11" s="14">
        <f>'[1]Numbers Waiting 1st Cons'!$M$10</f>
        <v>30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Held'!$C$10:$M10)</f>
        <v>99</v>
      </c>
      <c r="K11" s="16">
        <f>'[1]Number of 2nd Cons Apps Held'!$M$10</f>
        <v>0</v>
      </c>
      <c r="L11" s="16">
        <f>SUM('[1]Number of Priority Apps Held'!$C$10:$M10)</f>
        <v>22</v>
      </c>
      <c r="M11" s="17">
        <f>SUM('[1]District Court Family'!$C10:$M10)+SUM('[1]District Court Family Appeals'!$C10:$M10)</f>
        <v>38</v>
      </c>
      <c r="N11" s="17">
        <f>SUM('[1]CC Jud Sep &amp; Div'!$C10:$M10)</f>
        <v>0</v>
      </c>
      <c r="O11" s="32">
        <f>SUM([1]ADMCA!$C$10:M10)</f>
        <v>47</v>
      </c>
    </row>
    <row r="12" spans="1:16" s="5" customFormat="1" ht="15">
      <c r="A12" s="12" t="s">
        <v>15</v>
      </c>
      <c r="B12" s="45">
        <v>6.6</v>
      </c>
      <c r="C12" s="13">
        <f>'[1]Total Applications'!$M$11</f>
        <v>90</v>
      </c>
      <c r="D12" s="13">
        <f>SUM('[1]Total Applications'!$C$11:M11)</f>
        <v>1261</v>
      </c>
      <c r="E12" s="14">
        <f>'[1]Waiting Times 1st Cons'!$M$11</f>
        <v>25</v>
      </c>
      <c r="F12" s="14">
        <f>'[1]Number Waiting Priority Apps'!$M$11</f>
        <v>2</v>
      </c>
      <c r="G12" s="14">
        <f>'[1]Numbers Waiting 1st Cons'!$M$11</f>
        <v>85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Held'!$C11:$M11)</f>
        <v>437</v>
      </c>
      <c r="K12" s="16">
        <f>'[1]Number of 2nd Cons Apps Held'!$M$11</f>
        <v>0</v>
      </c>
      <c r="L12" s="16">
        <f>SUM('[1]Number of Priority Apps Held'!$C11:$M11)</f>
        <v>305</v>
      </c>
      <c r="M12" s="17">
        <f>SUM('[1]District Court Family'!$C11:$M11)+SUM('[1]District Court Family Appeals'!$C11:$M11)</f>
        <v>192</v>
      </c>
      <c r="N12" s="17">
        <f>SUM('[1]CC Jud Sep &amp; Div'!$C11:$M11)</f>
        <v>0</v>
      </c>
      <c r="O12" s="32">
        <f>SUM([1]ADMCA!$C$11:M11)</f>
        <v>1</v>
      </c>
    </row>
    <row r="13" spans="1:16" s="5" customFormat="1" ht="15">
      <c r="A13" s="12" t="s">
        <v>16</v>
      </c>
      <c r="B13" s="45">
        <v>8.0500000000000007</v>
      </c>
      <c r="C13" s="13">
        <f>'[1]Total Applications'!$M$12</f>
        <v>64</v>
      </c>
      <c r="D13" s="13">
        <f>SUM('[1]Total Applications'!$C$12:M12)</f>
        <v>737</v>
      </c>
      <c r="E13" s="14">
        <f>'[1]Waiting Times 1st Cons'!$M$12</f>
        <v>14</v>
      </c>
      <c r="F13" s="14">
        <f>'[1]Number Waiting Priority Apps'!$M$12</f>
        <v>3</v>
      </c>
      <c r="G13" s="14">
        <f>'[1]Numbers Waiting 1st Cons'!$M$12</f>
        <v>63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Held'!$C12:$M12)</f>
        <v>319</v>
      </c>
      <c r="K13" s="16">
        <f>'[1]Number of 2nd Cons Apps Held'!$M$12</f>
        <v>0</v>
      </c>
      <c r="L13" s="16">
        <f>SUM('[1]Number of Priority Apps Held'!$C12:$M12)</f>
        <v>190</v>
      </c>
      <c r="M13" s="17">
        <f>SUM('[1]District Court Family'!$C12:$M12)+SUM('[1]District Court Family Appeals'!$C12:$M12)</f>
        <v>181</v>
      </c>
      <c r="N13" s="17">
        <f>SUM('[1]CC Jud Sep &amp; Div'!$C12:$M12)</f>
        <v>0</v>
      </c>
      <c r="O13" s="32">
        <f>SUM([1]ADMCA!$C$12:M12)</f>
        <v>84</v>
      </c>
    </row>
    <row r="14" spans="1:16" s="5" customFormat="1" ht="15">
      <c r="A14" s="12" t="s">
        <v>17</v>
      </c>
      <c r="B14" s="45">
        <v>2</v>
      </c>
      <c r="C14" s="13">
        <f>'[1]Total Applications'!$M$14</f>
        <v>20</v>
      </c>
      <c r="D14" s="13">
        <f>SUM('[1]Total Applications'!$C$14:M14)</f>
        <v>417</v>
      </c>
      <c r="E14" s="14">
        <f>'[1]Waiting Times 1st Cons'!$M$14</f>
        <v>11</v>
      </c>
      <c r="F14" s="14">
        <f>'[1]Number Waiting Priority Apps'!$M$14</f>
        <v>0</v>
      </c>
      <c r="G14" s="14">
        <f>'[1]Numbers Waiting 1st Cons'!$M$14</f>
        <v>20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Held'!$C14:$M14)</f>
        <v>155</v>
      </c>
      <c r="K14" s="16">
        <f>'[1]Number of 2nd Cons Apps Held'!$M$14</f>
        <v>0</v>
      </c>
      <c r="L14" s="16">
        <f>SUM('[1]Number of Priority Apps Held'!$C14:$M14)</f>
        <v>68</v>
      </c>
      <c r="M14" s="17">
        <f>SUM('[1]District Court Family'!$C14:$M14)+SUM('[1]District Court Family Appeals'!$C14:$M14)</f>
        <v>160</v>
      </c>
      <c r="N14" s="17">
        <f>SUM('[1]CC Jud Sep &amp; Div'!$C14:$M14)</f>
        <v>0</v>
      </c>
      <c r="O14" s="32">
        <f>SUM([1]ADMCA!$C$14:M14)</f>
        <v>44</v>
      </c>
    </row>
    <row r="15" spans="1:16" s="5" customFormat="1" ht="15">
      <c r="A15" s="12" t="s">
        <v>18</v>
      </c>
      <c r="B15" s="45">
        <v>2.5</v>
      </c>
      <c r="C15" s="13">
        <f>'[1]Total Applications'!$M$15</f>
        <v>35</v>
      </c>
      <c r="D15" s="13">
        <f>SUM('[1]Total Applications'!$C$15:M15)</f>
        <v>434</v>
      </c>
      <c r="E15" s="14">
        <f>'[1]Waiting Times 1st Cons'!$M$15</f>
        <v>43</v>
      </c>
      <c r="F15" s="14">
        <f>'[1]Number Waiting Priority Apps'!$M$15</f>
        <v>10</v>
      </c>
      <c r="G15" s="14">
        <f>'[1]Numbers Waiting 1st Cons'!$M$15</f>
        <v>72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Held'!$C15:$M15)</f>
        <v>131</v>
      </c>
      <c r="K15" s="16">
        <f>'[1]Number of 2nd Cons Apps Held'!$M$15</f>
        <v>0</v>
      </c>
      <c r="L15" s="16">
        <f>SUM('[1]Number of Priority Apps Held'!$C15:$M15)</f>
        <v>43</v>
      </c>
      <c r="M15" s="17">
        <f>SUM('[1]District Court Family'!$C15:$M15)+SUM('[1]District Court Family Appeals'!$C15:$M15)</f>
        <v>146</v>
      </c>
      <c r="N15" s="17">
        <f>SUM('[1]CC Jud Sep &amp; Div'!$C15:$M15)</f>
        <v>0</v>
      </c>
      <c r="O15" s="32">
        <f>SUM([1]ADMCA!$C$15:M15)</f>
        <v>82</v>
      </c>
    </row>
    <row r="16" spans="1:16" s="5" customFormat="1" ht="15">
      <c r="A16" s="12" t="s">
        <v>19</v>
      </c>
      <c r="B16" s="45">
        <v>4.75</v>
      </c>
      <c r="C16" s="13">
        <f>'[1]Total Applications'!$M$16</f>
        <v>34</v>
      </c>
      <c r="D16" s="13">
        <f>SUM('[1]Total Applications'!$C$16:M16)</f>
        <v>421</v>
      </c>
      <c r="E16" s="14">
        <f>'[1]Waiting Times 1st Cons'!$M$16</f>
        <v>34</v>
      </c>
      <c r="F16" s="14">
        <f>'[1]Number Waiting Priority Apps'!$M$16</f>
        <v>9</v>
      </c>
      <c r="G16" s="14">
        <f>'[1]Numbers Waiting 1st Cons'!$M$16</f>
        <v>48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Held'!$C16:$M16)</f>
        <v>220</v>
      </c>
      <c r="K16" s="16">
        <f>'[1]Number of 2nd Cons Apps Held'!$M$16</f>
        <v>0</v>
      </c>
      <c r="L16" s="16">
        <f>SUM('[1]Number of Priority Apps Held'!$C16:$M16)</f>
        <v>64</v>
      </c>
      <c r="M16" s="17">
        <f>SUM('[1]District Court Family'!$C16:$M16)+SUM('[1]District Court Family Appeals'!$C16:$M16)</f>
        <v>159</v>
      </c>
      <c r="N16" s="17">
        <f>SUM('[1]CC Jud Sep &amp; Div'!$C16:$M16)</f>
        <v>0</v>
      </c>
      <c r="O16" s="32">
        <f>SUM([1]ADMCA!$C$16:M16)</f>
        <v>2</v>
      </c>
    </row>
    <row r="17" spans="1:15" s="5" customFormat="1" ht="15.75" customHeight="1">
      <c r="A17" s="12" t="s">
        <v>20</v>
      </c>
      <c r="B17" s="45">
        <v>5.8</v>
      </c>
      <c r="C17" s="13">
        <f>'[1]Total Applications'!$M$17</f>
        <v>100</v>
      </c>
      <c r="D17" s="13">
        <f>SUM('[1]Total Applications'!$C$17:M17)</f>
        <v>824</v>
      </c>
      <c r="E17" s="14">
        <f>'[1]Waiting Times 1st Cons'!$M$17</f>
        <v>7</v>
      </c>
      <c r="F17" s="14">
        <f>'[1]Number Waiting Priority Apps'!$M$17</f>
        <v>0</v>
      </c>
      <c r="G17" s="14">
        <f>'[1]Numbers Waiting 1st Cons'!$M$17</f>
        <v>12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Held'!$C17:$M17)</f>
        <v>967</v>
      </c>
      <c r="K17" s="16">
        <f>'[1]Number of 2nd Cons Apps Held'!$M$17</f>
        <v>0</v>
      </c>
      <c r="L17" s="16">
        <f>SUM('[1]Number of Priority Apps Held'!$C17:$M17)</f>
        <v>903</v>
      </c>
      <c r="M17" s="17">
        <f>SUM('[1]District Court Family'!$C17:$M17)+SUM('[1]District Court Family Appeals'!$C17:$M17)</f>
        <v>57</v>
      </c>
      <c r="N17" s="17">
        <f>SUM('[1]CC Jud Sep &amp; Div'!$C17:$M17)</f>
        <v>0</v>
      </c>
      <c r="O17" s="38">
        <f>SUM([1]ADMCA!$C$17:M17)</f>
        <v>0</v>
      </c>
    </row>
    <row r="18" spans="1:15" s="5" customFormat="1" ht="15">
      <c r="A18" s="12" t="s">
        <v>21</v>
      </c>
      <c r="B18" s="45">
        <v>5</v>
      </c>
      <c r="C18" s="13">
        <f>'[1]Total Applications'!$M$18</f>
        <v>20</v>
      </c>
      <c r="D18" s="13">
        <f>SUM('[1]Total Applications'!$C$18:M18)</f>
        <v>279</v>
      </c>
      <c r="E18" s="14">
        <f>'[1]Waiting Times 1st Cons'!$M$18</f>
        <v>41</v>
      </c>
      <c r="F18" s="14">
        <f>'[1]Number Waiting Priority Apps'!$M$18</f>
        <v>11</v>
      </c>
      <c r="G18" s="14">
        <f>'[1]Numbers Waiting 1st Cons'!$M$18</f>
        <v>104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Held'!$C18:$M18)</f>
        <v>126</v>
      </c>
      <c r="K18" s="16">
        <f>'[1]Number of 2nd Cons Apps Held'!$M$18</f>
        <v>0</v>
      </c>
      <c r="L18" s="16">
        <f>SUM('[1]Number of Priority Apps Held'!$C18:$M18)</f>
        <v>30</v>
      </c>
      <c r="M18" s="17">
        <f>SUM('[1]District Court Family'!$C18:$M18)+SUM('[1]District Court Family Appeals'!$C18:$M18)</f>
        <v>39</v>
      </c>
      <c r="N18" s="17">
        <f>SUM('[1]CC Jud Sep &amp; Div'!$C18:$M18)</f>
        <v>1</v>
      </c>
      <c r="O18" s="33">
        <f>SUM([1]ADMCA!$C$18:M18)</f>
        <v>49</v>
      </c>
    </row>
    <row r="19" spans="1:15" s="5" customFormat="1" ht="15">
      <c r="A19" s="12" t="s">
        <v>22</v>
      </c>
      <c r="B19" s="45">
        <v>5.9</v>
      </c>
      <c r="C19" s="13">
        <f>'[1]Total Applications'!$M$19+'[1]Total Applications'!$M$20</f>
        <v>48</v>
      </c>
      <c r="D19" s="13">
        <f>SUM('[1]Total Applications'!$C$19:M20)</f>
        <v>565</v>
      </c>
      <c r="E19" s="14">
        <f>MAX('[1]Waiting Times 1st Cons'!$M$19:$M$20)</f>
        <v>8</v>
      </c>
      <c r="F19" s="14">
        <f>'[1]Number Waiting Priority Apps'!$M$19+'[1]Number Waiting Priority Apps'!$M$20</f>
        <v>1</v>
      </c>
      <c r="G19" s="14">
        <f>'[1]Numbers Waiting 1st Cons'!$M$19+'[1]Numbers Waiting 1st Cons'!$M$20</f>
        <v>26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Held'!$C$19:$M20)</f>
        <v>188</v>
      </c>
      <c r="K19" s="16">
        <f>'[1]Number of 2nd Cons Apps Held'!$M$20+'[1]Number of 2nd Cons Apps Held'!$M$21</f>
        <v>0</v>
      </c>
      <c r="L19" s="16">
        <f>SUM('[1]Number of Priority Apps Held'!$C$19:$M20)</f>
        <v>60</v>
      </c>
      <c r="M19" s="17">
        <f>SUM('[1]District Court Family'!$C$19:$M20)+SUM('[1]District Court Family Appeals'!$C$19:$M20)</f>
        <v>236</v>
      </c>
      <c r="N19" s="17">
        <f>SUM('[1]CC Jud Sep &amp; Div'!$C$19:$M20)</f>
        <v>1</v>
      </c>
      <c r="O19" s="38">
        <f>SUM([1]ADMCA!$C$19:M20)</f>
        <v>60</v>
      </c>
    </row>
    <row r="20" spans="1:15" s="5" customFormat="1" ht="15">
      <c r="A20" s="12" t="s">
        <v>23</v>
      </c>
      <c r="B20" s="45">
        <v>4</v>
      </c>
      <c r="C20" s="13">
        <f>'[1]Total Applications'!$M$21</f>
        <v>44</v>
      </c>
      <c r="D20" s="13">
        <f>SUM('[1]Total Applications'!$C$21:M21)</f>
        <v>516</v>
      </c>
      <c r="E20" s="14">
        <f>'[1]Waiting Times 1st Cons'!$M$21</f>
        <v>20</v>
      </c>
      <c r="F20" s="14">
        <f>'[1]Number Waiting Priority Apps'!$M$21</f>
        <v>4</v>
      </c>
      <c r="G20" s="14">
        <f>'[1]Numbers Waiting 1st Cons'!$M$21</f>
        <v>60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Held'!$C21:$M21)</f>
        <v>153</v>
      </c>
      <c r="K20" s="16">
        <f>'[1]Number of 2nd Cons Apps Held'!$M$21</f>
        <v>0</v>
      </c>
      <c r="L20" s="16">
        <f>SUM('[1]Number of Priority Apps Held'!$C21:$M21)</f>
        <v>56</v>
      </c>
      <c r="M20" s="17">
        <f>SUM('[1]District Court Family'!$C21:$M21)+SUM('[1]District Court Family Appeals'!$C21:$M21)</f>
        <v>158</v>
      </c>
      <c r="N20" s="17">
        <f>SUM('[1]CC Jud Sep &amp; Div'!$C21:$M21)</f>
        <v>7</v>
      </c>
      <c r="O20" s="38">
        <f>SUM([1]ADMCA!$C$21:M21)</f>
        <v>92</v>
      </c>
    </row>
    <row r="21" spans="1:15" s="5" customFormat="1" ht="15">
      <c r="A21" s="12" t="s">
        <v>24</v>
      </c>
      <c r="B21" s="45">
        <v>5</v>
      </c>
      <c r="C21" s="13">
        <f>'[1]Total Applications'!$M$22</f>
        <v>86</v>
      </c>
      <c r="D21" s="13">
        <f>SUM('[1]Total Applications'!$C$22:M22)</f>
        <v>1016</v>
      </c>
      <c r="E21" s="14">
        <f>'[1]Waiting Times 1st Cons'!$M$22</f>
        <v>38</v>
      </c>
      <c r="F21" s="14">
        <f>'[1]Number Waiting Priority Apps'!$M$22</f>
        <v>11</v>
      </c>
      <c r="G21" s="14">
        <f>'[1]Numbers Waiting 1st Cons'!$M$22</f>
        <v>162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Held'!$C22:$M22)</f>
        <v>208</v>
      </c>
      <c r="K21" s="16">
        <f>'[1]Number of 2nd Cons Apps Held'!$M$22</f>
        <v>0</v>
      </c>
      <c r="L21" s="16">
        <f>SUM('[1]Number of Priority Apps Held'!$C22:$M22)</f>
        <v>94</v>
      </c>
      <c r="M21" s="17">
        <f>SUM('[1]District Court Family'!$C22:$M22)+SUM('[1]District Court Family Appeals'!$C22:$M22)</f>
        <v>408</v>
      </c>
      <c r="N21" s="17">
        <f>SUM('[1]CC Jud Sep &amp; Div'!$C22:$M22)</f>
        <v>16</v>
      </c>
      <c r="O21" s="38">
        <f>SUM([1]ADMCA!$C$22:M22)</f>
        <v>175</v>
      </c>
    </row>
    <row r="22" spans="1:15" s="5" customFormat="1" ht="15">
      <c r="A22" s="12" t="s">
        <v>25</v>
      </c>
      <c r="B22" s="45">
        <v>3</v>
      </c>
      <c r="C22" s="13">
        <f>'[1]Total Applications'!$M$23</f>
        <v>51</v>
      </c>
      <c r="D22" s="13">
        <f>SUM('[1]Total Applications'!$C$23:M23)</f>
        <v>446</v>
      </c>
      <c r="E22" s="14">
        <f>'[1]Waiting Times 1st Cons'!$M$23</f>
        <v>24</v>
      </c>
      <c r="F22" s="14">
        <f>'[1]Number Waiting Priority Apps'!$M$23</f>
        <v>4</v>
      </c>
      <c r="G22" s="14">
        <f>'[1]Numbers Waiting 1st Cons'!$M$23</f>
        <v>46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Held'!$C23:$M23)</f>
        <v>130</v>
      </c>
      <c r="K22" s="16">
        <f>'[1]Number of 2nd Cons Apps Held'!$M$23</f>
        <v>0</v>
      </c>
      <c r="L22" s="16">
        <f>SUM('[1]Number of Priority Apps Held'!$C23:$M23)</f>
        <v>54</v>
      </c>
      <c r="M22" s="17">
        <f>SUM('[1]District Court Family'!$C23:$M23)+SUM('[1]District Court Family Appeals'!$C23:$M23)</f>
        <v>219</v>
      </c>
      <c r="N22" s="17">
        <f>SUM('[1]CC Jud Sep &amp; Div'!$C23:$M23)</f>
        <v>0</v>
      </c>
      <c r="O22" s="38">
        <f>SUM([1]ADMCA!$C$23:M23)</f>
        <v>5</v>
      </c>
    </row>
    <row r="23" spans="1:15" s="5" customFormat="1" ht="30">
      <c r="A23" s="12" t="s">
        <v>49</v>
      </c>
      <c r="B23" s="45">
        <v>1</v>
      </c>
      <c r="C23" s="25">
        <f>'[1]Total Applications'!$M$24</f>
        <v>30</v>
      </c>
      <c r="D23" s="25">
        <f>SUM('[1]Total Applications'!$C$24:M24)</f>
        <v>604</v>
      </c>
      <c r="E23" s="26">
        <f>'[1]Waiting Times 1st Cons'!$M$24</f>
        <v>45</v>
      </c>
      <c r="F23" s="26">
        <f>'[1]Number Waiting Priority Apps'!$M$24</f>
        <v>0</v>
      </c>
      <c r="G23" s="26">
        <f>'[1]Numbers Waiting 1st Cons'!$M$24</f>
        <v>24</v>
      </c>
      <c r="H23" s="29"/>
      <c r="I23" s="29"/>
      <c r="J23" s="27">
        <f>SUM('[1]Number of 1st Cons Apps Held'!$C24:$M24)</f>
        <v>159</v>
      </c>
      <c r="K23" s="27">
        <f>'[1]Number of 2nd Cons Apps Held'!$M$25</f>
        <v>0</v>
      </c>
      <c r="L23" s="27">
        <f>SUM('[1]Number of Priority Apps Held'!$C24:$M24)</f>
        <v>142</v>
      </c>
      <c r="M23" s="28">
        <f>SUM('[1]District Court Family'!$C24:$M24)+SUM('[1]District Court Family Appeals'!$C24:$M24)</f>
        <v>15</v>
      </c>
      <c r="N23" s="28">
        <f>SUM('[1]CC Jud Sep &amp; Div'!$C24:$M24)</f>
        <v>0</v>
      </c>
      <c r="O23" s="34">
        <f>SUM([1]ADMCA!$C$24:M24)</f>
        <v>348</v>
      </c>
    </row>
    <row r="24" spans="1:15" s="5" customFormat="1" ht="15">
      <c r="A24" s="12" t="s">
        <v>26</v>
      </c>
      <c r="B24" s="45">
        <v>2.5299999999999998</v>
      </c>
      <c r="C24" s="13">
        <f>'[1]Total Applications'!$M$25+'[1]Total Applications'!$M$26</f>
        <v>25</v>
      </c>
      <c r="D24" s="13">
        <f>SUM('[1]Total Applications'!$C$25:M26)</f>
        <v>326</v>
      </c>
      <c r="E24" s="14">
        <f>MAX('[1]Waiting Times 1st Cons'!$M$25:$M$26)</f>
        <v>16</v>
      </c>
      <c r="F24" s="14">
        <f>'[1]Number Waiting Priority Apps'!$M$25+'[1]Number Waiting Priority Apps'!$M$26</f>
        <v>1</v>
      </c>
      <c r="G24" s="14">
        <f>'[1]Numbers Waiting 1st Cons'!$M$25+'[1]Numbers Waiting 1st Cons'!$M$26</f>
        <v>13</v>
      </c>
      <c r="H24" s="15">
        <f>MAX('[1]Waiting Times 2nd Cons'!$F25:F25)</f>
        <v>0</v>
      </c>
      <c r="I24" s="15">
        <f>SUM('[1]Numbers Waiting 2nd Cons'!$F25:F25)</f>
        <v>0</v>
      </c>
      <c r="J24" s="16">
        <f>SUM('[1]Number of 1st Cons Apps Held'!$C$25:$M26)</f>
        <v>89</v>
      </c>
      <c r="K24" s="16">
        <f>'[1]Number of 2nd Cons Apps Held'!$M$25+'[1]Number of 2nd Cons Apps Held'!$M$26</f>
        <v>0</v>
      </c>
      <c r="L24" s="16">
        <f>SUM('[1]Number of Priority Apps Held'!$C$25:$M26)</f>
        <v>32</v>
      </c>
      <c r="M24" s="17">
        <f>SUM('[1]District Court Family Appeals'!$C$25:$M26)+SUM('[1]District Court Family'!$C$25:$M26)</f>
        <v>152</v>
      </c>
      <c r="N24" s="17">
        <f>SUM('[1]CC Jud Sep &amp; Div'!$C$25:$M26)</f>
        <v>0</v>
      </c>
      <c r="O24" s="38">
        <f>SUM([1]ADMCA!$C$25:M26)</f>
        <v>1</v>
      </c>
    </row>
    <row r="25" spans="1:15" s="5" customFormat="1" ht="15">
      <c r="A25" s="12" t="s">
        <v>27</v>
      </c>
      <c r="B25" s="45">
        <v>2</v>
      </c>
      <c r="C25" s="13">
        <f>'[1]Total Applications'!$M$28</f>
        <v>52</v>
      </c>
      <c r="D25" s="13">
        <f>SUM('[1]Total Applications'!$C$28:M28)</f>
        <v>615</v>
      </c>
      <c r="E25" s="14">
        <f>'[1]Waiting Times 1st Cons'!$M$28</f>
        <v>31</v>
      </c>
      <c r="F25" s="14">
        <f>'[1]Number Waiting Priority Apps'!$M$28</f>
        <v>5</v>
      </c>
      <c r="G25" s="14">
        <f>'[1]Numbers Waiting 1st Cons'!$M$28</f>
        <v>84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Held'!$C28:$M28)</f>
        <v>137</v>
      </c>
      <c r="K25" s="16">
        <f>'[1]Number of 2nd Cons Apps Held'!$M$28</f>
        <v>0</v>
      </c>
      <c r="L25" s="16">
        <f>SUM('[1]Number of Priority Apps Held'!$C28:$M28)</f>
        <v>31</v>
      </c>
      <c r="M25" s="17">
        <f>SUM('[1]District Court Family'!$C28:$M28)+SUM('[1]District Court Family Appeals'!$C28:$M28)</f>
        <v>286</v>
      </c>
      <c r="N25" s="17">
        <f>SUM('[1]CC Jud Sep &amp; Div'!$C28:$M28)</f>
        <v>0</v>
      </c>
      <c r="O25" s="38">
        <f>SUM([1]ADMCA!$C$28:M28)</f>
        <v>45</v>
      </c>
    </row>
    <row r="26" spans="1:15" s="5" customFormat="1" ht="15">
      <c r="A26" s="12" t="s">
        <v>28</v>
      </c>
      <c r="B26" s="45">
        <v>4</v>
      </c>
      <c r="C26" s="13">
        <f>'[1]Total Applications'!$M$29</f>
        <v>29</v>
      </c>
      <c r="D26" s="13">
        <f>SUM('[1]Total Applications'!$C$29:M29)</f>
        <v>426</v>
      </c>
      <c r="E26" s="14">
        <f>'[1]Waiting Times 1st Cons'!$M$29</f>
        <v>15</v>
      </c>
      <c r="F26" s="14">
        <f>'[1]Number Waiting Priority Apps'!$M$29</f>
        <v>5</v>
      </c>
      <c r="G26" s="14">
        <f>'[1]Numbers Waiting 1st Cons'!$M$29</f>
        <v>44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Held'!$C29:$M29)</f>
        <v>146</v>
      </c>
      <c r="K26" s="16">
        <f>'[1]Number of 2nd Cons Apps Held'!$M$29</f>
        <v>0</v>
      </c>
      <c r="L26" s="16">
        <f>SUM('[1]Number of Priority Apps Held'!$C29:$M29)</f>
        <v>42</v>
      </c>
      <c r="M26" s="17">
        <f>SUM('[1]District Court Family'!$C29:$M29)+SUM('[1]District Court Family Appeals'!$C29:$M29)</f>
        <v>143</v>
      </c>
      <c r="N26" s="17">
        <f>SUM('[1]CC Jud Sep &amp; Div'!$C29:$M29)</f>
        <v>0</v>
      </c>
      <c r="O26" s="33">
        <f>SUM([1]ADMCA!$C$29:M29)</f>
        <v>56</v>
      </c>
    </row>
    <row r="27" spans="1:15" s="5" customFormat="1" ht="15">
      <c r="A27" s="12" t="s">
        <v>29</v>
      </c>
      <c r="B27" s="45">
        <v>3</v>
      </c>
      <c r="C27" s="13">
        <f>'[1]Total Applications'!$M$30</f>
        <v>21</v>
      </c>
      <c r="D27" s="13">
        <f>SUM('[1]Total Applications'!$C$30:M30)</f>
        <v>297</v>
      </c>
      <c r="E27" s="14">
        <f>'[1]Waiting Times 1st Cons'!$M$30</f>
        <v>23</v>
      </c>
      <c r="F27" s="14">
        <f>'[1]Number Waiting Priority Apps'!$M$30</f>
        <v>7</v>
      </c>
      <c r="G27" s="14">
        <f>'[1]Numbers Waiting 1st Cons'!$M$30</f>
        <v>40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Held'!$C30:$M30)</f>
        <v>61</v>
      </c>
      <c r="K27" s="16">
        <f>'[1]Number of 2nd Cons Apps Held'!$M$30</f>
        <v>0</v>
      </c>
      <c r="L27" s="16">
        <f>SUM('[1]Number of Priority Apps Held'!$C30:$M30)</f>
        <v>13</v>
      </c>
      <c r="M27" s="17">
        <f>SUM('[1]District Court Family'!$C30:$M30)+SUM('[1]District Court Family Appeals'!$C30:$M30)</f>
        <v>98</v>
      </c>
      <c r="N27" s="17">
        <f>SUM('[1]CC Jud Sep &amp; Div'!$C30:$M30)</f>
        <v>1</v>
      </c>
      <c r="O27" s="38">
        <f>SUM([1]ADMCA!$C$30:M30)</f>
        <v>95</v>
      </c>
    </row>
    <row r="28" spans="1:15" s="5" customFormat="1" ht="15">
      <c r="A28" s="12" t="s">
        <v>30</v>
      </c>
      <c r="B28" s="45">
        <v>2</v>
      </c>
      <c r="C28" s="13">
        <f>'[1]Total Applications'!$M$31</f>
        <v>26</v>
      </c>
      <c r="D28" s="13">
        <f>SUM('[1]Total Applications'!$C$31:M31)</f>
        <v>373</v>
      </c>
      <c r="E28" s="14">
        <f>'[1]Waiting Times 1st Cons'!$M$31</f>
        <v>25</v>
      </c>
      <c r="F28" s="14">
        <f>'[1]Number Waiting Priority Apps'!$M$31</f>
        <v>4</v>
      </c>
      <c r="G28" s="14">
        <f>'[1]Numbers Waiting 1st Cons'!$M$31</f>
        <v>26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Held'!$C31:$M31)</f>
        <v>67</v>
      </c>
      <c r="K28" s="16">
        <f>'[1]Number of 2nd Cons Apps Held'!$M$31</f>
        <v>0</v>
      </c>
      <c r="L28" s="16">
        <f>SUM('[1]Number of Priority Apps Held'!$C31:$M31)</f>
        <v>31</v>
      </c>
      <c r="M28" s="17">
        <f>SUM('[1]District Court Family'!$C31:$M31)+SUM('[1]District Court Family Appeals'!$C31:$M31)</f>
        <v>144</v>
      </c>
      <c r="N28" s="17">
        <f>SUM('[1]CC Jud Sep &amp; Div'!$C31:$M31)</f>
        <v>12</v>
      </c>
      <c r="O28" s="39">
        <f>SUM([1]ADMCA!$C$31:M31)</f>
        <v>89</v>
      </c>
    </row>
    <row r="29" spans="1:15" s="5" customFormat="1" ht="15">
      <c r="A29" s="12" t="s">
        <v>31</v>
      </c>
      <c r="B29" s="45">
        <v>2.6</v>
      </c>
      <c r="C29" s="13">
        <f>'[1]Total Applications'!$M$32</f>
        <v>27</v>
      </c>
      <c r="D29" s="13">
        <f>SUM('[1]Total Applications'!$C$32:M32)</f>
        <v>240</v>
      </c>
      <c r="E29" s="14">
        <f>'[1]Waiting Times 1st Cons'!$M$32</f>
        <v>64</v>
      </c>
      <c r="F29" s="14">
        <f>'[1]Number Waiting Priority Apps'!$M$32</f>
        <v>10</v>
      </c>
      <c r="G29" s="14">
        <f>'[1]Numbers Waiting 1st Cons'!$M$32</f>
        <v>127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Held'!$C32:$M32)</f>
        <v>132</v>
      </c>
      <c r="K29" s="16">
        <f>'[1]Number of 2nd Cons Apps Held'!$M$32</f>
        <v>0</v>
      </c>
      <c r="L29" s="16">
        <f>SUM('[1]Number of Priority Apps Held'!$C32:$M32)</f>
        <v>61</v>
      </c>
      <c r="M29" s="17">
        <f>SUM('[1]District Court Family'!$C32:$M32)+SUM('[1]District Court Family Appeals'!$C32:$M32)</f>
        <v>47</v>
      </c>
      <c r="N29" s="17">
        <f>SUM('[1]CC Jud Sep &amp; Div'!$C32:$M32)</f>
        <v>12</v>
      </c>
      <c r="O29" s="39">
        <f>SUM([1]ADMCA!$C$32:M32)</f>
        <v>0</v>
      </c>
    </row>
    <row r="30" spans="1:15" s="5" customFormat="1" ht="15">
      <c r="A30" s="12" t="s">
        <v>32</v>
      </c>
      <c r="B30" s="45">
        <v>4.55</v>
      </c>
      <c r="C30" s="13">
        <f>'[1]Total Applications'!$M$33+'[1]Total Applications'!$M$34</f>
        <v>779</v>
      </c>
      <c r="D30" s="13">
        <f>SUM('[1]Total Applications'!$C$33:M34)</f>
        <v>7091</v>
      </c>
      <c r="E30" s="14">
        <f>'[1]Waiting Times 1st Cons'!$M$33</f>
        <v>18</v>
      </c>
      <c r="F30" s="14">
        <f>'[1]Number Waiting Priority Apps'!$M$33</f>
        <v>3</v>
      </c>
      <c r="G30" s="14">
        <f>'[1]Numbers Waiting 1st Cons'!$M$33</f>
        <v>72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Held'!$C33:M34)</f>
        <v>910</v>
      </c>
      <c r="K30" s="16">
        <f>'[1]Number of 2nd Cons Apps Held'!$M$33+'[1]Number of 2nd Cons Apps Held'!$M$34</f>
        <v>0</v>
      </c>
      <c r="L30" s="16">
        <f>SUM('[1]Number of Priority Apps Held'!$C33:$M34)</f>
        <v>778</v>
      </c>
      <c r="M30" s="17">
        <f>SUM('[1]District Court Family Appeals'!$C$33:$M33)+SUM('[1]District Court Family'!$C33:$M33)</f>
        <v>71</v>
      </c>
      <c r="N30" s="17">
        <f>SUM('[1]CC Jud Sep &amp; Div'!$C33:$M33)</f>
        <v>0</v>
      </c>
      <c r="O30" s="33">
        <f>SUM([1]ADMCA!$C$33:M33)</f>
        <v>26</v>
      </c>
    </row>
    <row r="31" spans="1:15" s="5" customFormat="1" ht="15">
      <c r="A31" s="12" t="s">
        <v>33</v>
      </c>
      <c r="B31" s="45">
        <v>2.25</v>
      </c>
      <c r="C31" s="13">
        <f>'[1]Total Applications'!$M$35</f>
        <v>15</v>
      </c>
      <c r="D31" s="13">
        <f>SUM('[1]Total Applications'!$C$35:M35)</f>
        <v>258</v>
      </c>
      <c r="E31" s="14">
        <f>'[1]Waiting Times 1st Cons'!$M$35</f>
        <v>32</v>
      </c>
      <c r="F31" s="14">
        <f>'[1]Number Waiting Priority Apps'!$M$35</f>
        <v>8</v>
      </c>
      <c r="G31" s="14">
        <f>'[1]Numbers Waiting 1st Cons'!$M$35</f>
        <v>79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Held'!$C35:$M35)</f>
        <v>53</v>
      </c>
      <c r="K31" s="16">
        <f>'[1]Number of 2nd Cons Apps Held'!$M$36</f>
        <v>0</v>
      </c>
      <c r="L31" s="16">
        <f>SUM('[1]Number of Priority Apps Held'!$C35:$M35)</f>
        <v>16</v>
      </c>
      <c r="M31" s="17">
        <f>SUM('[1]District Court Family'!$C35:$M35)+SUM('[1]District Court Family Appeals'!$C35:$M35)</f>
        <v>43</v>
      </c>
      <c r="N31" s="17">
        <f>SUM('[1]CC Jud Sep &amp; Div'!$C35:$M35)</f>
        <v>36</v>
      </c>
      <c r="O31" s="38">
        <f>SUM([1]ADMCA!$C$35:M35)</f>
        <v>66</v>
      </c>
    </row>
    <row r="32" spans="1:15" s="5" customFormat="1" ht="15">
      <c r="A32" s="12" t="s">
        <v>34</v>
      </c>
      <c r="B32" s="45">
        <v>4.75</v>
      </c>
      <c r="C32" s="13">
        <f>'[1]Total Applications'!$M$36</f>
        <v>38</v>
      </c>
      <c r="D32" s="13">
        <f>SUM('[1]Total Applications'!$C$36:M36)</f>
        <v>542</v>
      </c>
      <c r="E32" s="14">
        <f>'[1]Waiting Times 1st Cons'!$M$36</f>
        <v>26</v>
      </c>
      <c r="F32" s="14">
        <f>'[1]Number Waiting Priority Apps'!$M$36</f>
        <v>9</v>
      </c>
      <c r="G32" s="14">
        <f>'[1]Numbers Waiting 1st Cons'!$M$36</f>
        <v>61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Held'!$C36:$M36)</f>
        <v>180</v>
      </c>
      <c r="K32" s="16">
        <f>'[1]Number of 2nd Cons Apps Held'!$M$36</f>
        <v>0</v>
      </c>
      <c r="L32" s="16">
        <f>SUM('[1]Number of Priority Apps Held'!$C36:$M36)</f>
        <v>71</v>
      </c>
      <c r="M32" s="17">
        <f>SUM('[1]District Court Family'!$C36:$M36)+SUM('[1]District Court Family Appeals'!$C36:$M36)</f>
        <v>251</v>
      </c>
      <c r="N32" s="17">
        <f>SUM('[1]CC Jud Sep &amp; Div'!$C36:$M36)</f>
        <v>0</v>
      </c>
      <c r="O32" s="39">
        <f>SUM([1]ADMCA!$C$36:M36)</f>
        <v>0</v>
      </c>
    </row>
    <row r="33" spans="1:15" s="5" customFormat="1" ht="15">
      <c r="A33" s="12" t="s">
        <v>35</v>
      </c>
      <c r="B33" s="45">
        <v>1</v>
      </c>
      <c r="C33" s="13">
        <f>'[1]Total Applications'!$M$37</f>
        <v>19</v>
      </c>
      <c r="D33" s="13">
        <f>SUM('[1]Total Applications'!$C$37:M37)</f>
        <v>197</v>
      </c>
      <c r="E33" s="14">
        <f>'[1]Waiting Times 1st Cons'!$M$37</f>
        <v>10</v>
      </c>
      <c r="F33" s="14">
        <f>'[1]Number Waiting Priority Apps'!$M$37</f>
        <v>0</v>
      </c>
      <c r="G33" s="14">
        <f>'[1]Numbers Waiting 1st Cons'!$M$37</f>
        <v>11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Held'!$C37:$M37)</f>
        <v>47</v>
      </c>
      <c r="K33" s="16">
        <f>'[1]Number of 2nd Cons Apps Held'!$M$37</f>
        <v>0</v>
      </c>
      <c r="L33" s="16">
        <f>SUM('[1]Number of Priority Apps Held'!$C37:$M37)</f>
        <v>6</v>
      </c>
      <c r="M33" s="17">
        <f>SUM('[1]District Court Family'!$C37:$M37)+SUM('[1]District Court Family Appeals'!$C37:$M37)</f>
        <v>104</v>
      </c>
      <c r="N33" s="17">
        <f>SUM('[1]CC Jud Sep &amp; Div'!$C37:$M37)</f>
        <v>0</v>
      </c>
      <c r="O33" s="39">
        <f>SUM([1]ADMCA!$C$37:M37)</f>
        <v>0</v>
      </c>
    </row>
    <row r="34" spans="1:15" s="5" customFormat="1" ht="15">
      <c r="A34" s="12" t="s">
        <v>36</v>
      </c>
      <c r="B34" s="45">
        <v>2.6</v>
      </c>
      <c r="C34" s="13">
        <f>'[1]Total Applications'!$M$38</f>
        <v>38</v>
      </c>
      <c r="D34" s="13">
        <f>SUM('[1]Total Applications'!$C$38:M38)</f>
        <v>446</v>
      </c>
      <c r="E34" s="14">
        <f>'[1]Waiting Times 1st Cons'!$M$38</f>
        <v>43</v>
      </c>
      <c r="F34" s="14">
        <f>'[1]Number Waiting Priority Apps'!$M$38</f>
        <v>12</v>
      </c>
      <c r="G34" s="14">
        <f>'[1]Numbers Waiting 1st Cons'!$M$38</f>
        <v>76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Held'!$C38:$M38)</f>
        <v>58</v>
      </c>
      <c r="K34" s="16">
        <f>'[1]Number of 2nd Cons Apps Held'!$M$38</f>
        <v>0</v>
      </c>
      <c r="L34" s="16">
        <f>SUM('[1]Number of Priority Apps Held'!$C38:$M38)</f>
        <v>21</v>
      </c>
      <c r="M34" s="17">
        <f>SUM('[1]District Court Family'!$C38:$M38)+SUM('[1]District Court Family Appeals'!$C38:$M38)</f>
        <v>228</v>
      </c>
      <c r="N34" s="17">
        <f>SUM('[1]CC Jud Sep &amp; Div'!$C38:$M38)</f>
        <v>7</v>
      </c>
      <c r="O34" s="33">
        <f>SUM([1]ADMCA!$C$38:M38)</f>
        <v>38</v>
      </c>
    </row>
    <row r="35" spans="1:15" s="5" customFormat="1" ht="15">
      <c r="A35" s="12" t="s">
        <v>37</v>
      </c>
      <c r="B35" s="45">
        <v>2.6</v>
      </c>
      <c r="C35" s="13">
        <f>'[1]Total Applications'!$M$39</f>
        <v>33</v>
      </c>
      <c r="D35" s="13">
        <f>SUM('[1]Total Applications'!$C$39:M39)</f>
        <v>423</v>
      </c>
      <c r="E35" s="14">
        <f>'[1]Waiting Times 1st Cons'!$M$39</f>
        <v>35</v>
      </c>
      <c r="F35" s="14">
        <f>'[1]Number Waiting Priority Apps'!$M$39</f>
        <v>1</v>
      </c>
      <c r="G35" s="14">
        <f>'[1]Numbers Waiting 1st Cons'!$M$39</f>
        <v>53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Held'!$C39:$M39)</f>
        <v>64</v>
      </c>
      <c r="K35" s="16">
        <f>'[1]Number of 2nd Cons Apps Held'!$M$39</f>
        <v>0</v>
      </c>
      <c r="L35" s="16">
        <f>SUM('[1]Number of Priority Apps Held'!$C39:$M39)</f>
        <v>26</v>
      </c>
      <c r="M35" s="17">
        <f>SUM('[1]District Court Family'!$C39:$M39)+SUM('[1]District Court Family Appeals'!$C39:$M39)</f>
        <v>186</v>
      </c>
      <c r="N35" s="17">
        <f>SUM('[1]CC Jud Sep &amp; Div'!$C39:$M39)</f>
        <v>5</v>
      </c>
      <c r="O35" s="32">
        <f>SUM([1]ADMCA!$C$39:M39)</f>
        <v>51</v>
      </c>
    </row>
    <row r="36" spans="1:15" s="5" customFormat="1" ht="15.75" thickBot="1">
      <c r="A36" s="18" t="s">
        <v>38</v>
      </c>
      <c r="B36" s="47">
        <v>3.6</v>
      </c>
      <c r="C36" s="36">
        <f>'[1]Total Applications'!$M$40</f>
        <v>27</v>
      </c>
      <c r="D36" s="36">
        <f>SUM('[1]Total Applications'!$C$40:M40)</f>
        <v>460</v>
      </c>
      <c r="E36" s="37">
        <f>'[1]Waiting Times 1st Cons'!$M$40</f>
        <v>7</v>
      </c>
      <c r="F36" s="37">
        <f>'[1]Number Waiting Priority Apps'!$M$40</f>
        <v>2</v>
      </c>
      <c r="G36" s="37">
        <f>'[1]Numbers Waiting 1st Cons'!$M$40</f>
        <v>16</v>
      </c>
      <c r="H36" s="20">
        <f>'[1]Waiting Times 2nd Cons'!$F40</f>
        <v>0</v>
      </c>
      <c r="I36" s="20">
        <f>'[1]Numbers Waiting 2nd Cons'!$F40</f>
        <v>0</v>
      </c>
      <c r="J36" s="30">
        <f>SUM('[1]Number of 1st Cons Apps Held'!$C40:$M40)</f>
        <v>119</v>
      </c>
      <c r="K36" s="30">
        <f>'[1]Number of 2nd Cons Apps Held'!$M$40</f>
        <v>0</v>
      </c>
      <c r="L36" s="30">
        <f>SUM('[1]Number of Priority Apps Held'!$C40:$M40)</f>
        <v>47</v>
      </c>
      <c r="M36" s="31">
        <f>SUM('[1]District Court Family'!$C40:$M40)+SUM('[1]District Court Family Appeals'!$C40:$M40)</f>
        <v>200</v>
      </c>
      <c r="N36" s="31">
        <f>SUM('[1]CC Jud Sep &amp; Div'!$C40:$M40)</f>
        <v>0</v>
      </c>
      <c r="O36" s="32">
        <f>SUM([1]ADMCA!$C$40:M40)</f>
        <v>56</v>
      </c>
    </row>
    <row r="37" spans="1:15" ht="13.5" thickTop="1">
      <c r="M37" s="43"/>
      <c r="O37" s="40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2025-12-18T08:32:44Z</dcterms:modified>
</cp:coreProperties>
</file>